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上下水道課\水道課\08 県照会\岐阜県市町村課\☆経営比較分析表\H28.1.25【依頼】公営企業に係る「経営比較分析表」の分析等について(水道事業分)\提出用\修正後　H28.2.12\"/>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Q6" i="5"/>
  <c r="AI8" i="4" s="1"/>
  <c r="P6" i="5"/>
  <c r="O6" i="5"/>
  <c r="R10" i="4" s="1"/>
  <c r="N6" i="5"/>
  <c r="J10" i="4" s="1"/>
  <c r="M6" i="5"/>
  <c r="B10" i="4" s="1"/>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AQ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<sst xmlns="http://schemas.openxmlformats.org/spreadsheetml/2006/main" count="218" uniqueCount="108">
  <si>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</si>
  <si>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</si>
  <si>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</si>
  <si>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</si>
  <si>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</si>
  <si>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</si>
  <si>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</si>
  <si>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</si>
  <si>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</si>
  <si>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</si>
  <si>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</si>
  <si>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</si>
  <si>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</si>
  <si>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</si>
  <si>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</si>
  <si>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</si>
  <si>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</si>
  <si>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</si>
  <si>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</si>
  <si>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</si>
  <si>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</si>
  <si>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</si>
  <si>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</si>
  <si>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</si>
  <si>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</si>
  <si>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</si>
  <si>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</si>
  <si>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</si>
  <si>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</si>
  <si>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</si>
  <si>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</si>
  <si>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</si>
  <si>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</si>
  <si>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</si>
  <si>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</si>
  <si>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</si>
  <si>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</si>
  <si>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</si>
  <si>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</si>
  <si>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</si>
  <si>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</si>
  <si>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</si>
  <si>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</si>
  <si>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</si>
  <si>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</si>
  <si>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</si>
  <si>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</si>
  <si>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</si>
  <si>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</si>
  <si>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</si>
  <si>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</si>
  <si>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</si>
  <si>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</si>
  <si>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</si>
  <si>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</si>
  <si>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</si>
  <si>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</si>
  <si>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</si>
  <si>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</si>
  <si>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</si>
  <si>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</si>
  <si>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</si>
  <si>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</si>
  <si>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</si>
  <si>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</si>
  <si>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</si>
  <si>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</si>
  <si>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</si>
  <si>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</si>
  <si>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</si>
  <si>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</si>
  <si>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</si>
  <si>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</si>
  <si>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</si>
  <si>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</si>
  <si>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</si>
  <si>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</si>
  <si>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</si>
  <si>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</si>
  <si>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</si>
  <si>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</si>
  <si>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</si>
  <si>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</si>
  <si>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</si>
  <si>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</si>
  <si>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</si>
  <si>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</si>
  <si>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</si>
  <si>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</si>
  <si>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</si>
  <si>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</si>
  <si>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</si>
  <si>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</si>
  <si>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岐阜県　恵那市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</si>
  <si>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</si>
  <si>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</si>
  <si>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</si>
  <si>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</si>
  <si>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</si>
  <si>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</si>
  <si>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</si>
  <si>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</si>
  <si>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</si>
  <si>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</si>
  <si>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</si>
  <si>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
　H22年度以降、類似団体平均を大きく下回っている。
　毎年ばらつきがあるため計画的に更新を進める。
　以上から、計画的に老朽管を更新する必要がある。</t>
    <rPh sb="1" eb="3">
      <t>カンロ</t>
    </rPh>
    <rPh sb="3" eb="5">
      <t>コウシン</t>
    </rPh>
    <rPh sb="5" eb="6">
      <t>リツ</t>
    </rPh>
    <rPh sb="14" eb="16">
      <t>ネンド</t>
    </rPh>
    <rPh sb="16" eb="18">
      <t>イコウ</t>
    </rPh>
    <rPh sb="26" eb="27">
      <t>オオ</t>
    </rPh>
    <rPh sb="29" eb="31">
      <t>シタマワ</t>
    </rPh>
    <rPh sb="64" eb="66">
      <t>イジョウ</t>
    </rPh>
    <rPh sb="69" eb="72">
      <t>ケイカクテキ</t>
    </rPh>
    <rPh sb="73" eb="76">
      <t>ロウキュウカン</t>
    </rPh>
    <rPh sb="77" eb="79">
      <t>コウシン</t>
    </rPh>
    <rPh sb="81" eb="83">
      <t>ヒツヨウ</t>
    </rPh>
    <phoneticPr fontId="4"/>
  </si>
  <si>
    <t>　全国平均、類似団体平均と比較してみると、経営状況は良いと思われる。
　しかし、人口減少による水需要の低下により給水収益は減少する見込みである。また、今後の施設更新及び老朽管更新については、固定資産台帳整備が重要であるため、早急に整備する必要がある。
　平成29年に上水道と統合するにあたり、減価償却費を把握する必要があるため、固定資産台帳整備が必要である。
　統合後、収益状況、財務状況が悪化することが見込まれるため、水道料金の設定についても見直す必要が出てくる見込みである。</t>
    <rPh sb="1" eb="3">
      <t>ゼンコク</t>
    </rPh>
    <rPh sb="3" eb="5">
      <t>ヘイキン</t>
    </rPh>
    <rPh sb="6" eb="8">
      <t>ルイジ</t>
    </rPh>
    <rPh sb="8" eb="10">
      <t>ダンタイ</t>
    </rPh>
    <rPh sb="10" eb="12">
      <t>ヘイキン</t>
    </rPh>
    <rPh sb="13" eb="15">
      <t>ヒカク</t>
    </rPh>
    <rPh sb="21" eb="23">
      <t>ケイエイ</t>
    </rPh>
    <rPh sb="23" eb="25">
      <t>ジョウキョウ</t>
    </rPh>
    <rPh sb="26" eb="27">
      <t>ヨ</t>
    </rPh>
    <rPh sb="29" eb="30">
      <t>オモ</t>
    </rPh>
    <rPh sb="56" eb="58">
      <t>キュウスイ</t>
    </rPh>
    <rPh sb="58" eb="60">
      <t>シュウエキ</t>
    </rPh>
    <rPh sb="61" eb="63">
      <t>ゲンショウ</t>
    </rPh>
    <rPh sb="65" eb="67">
      <t>ミコ</t>
    </rPh>
    <rPh sb="75" eb="77">
      <t>コンゴ</t>
    </rPh>
    <rPh sb="78" eb="80">
      <t>シセツ</t>
    </rPh>
    <rPh sb="80" eb="82">
      <t>コウシン</t>
    </rPh>
    <rPh sb="82" eb="83">
      <t>オヨ</t>
    </rPh>
    <rPh sb="84" eb="86">
      <t>ロウキュウ</t>
    </rPh>
    <rPh sb="86" eb="87">
      <t>カン</t>
    </rPh>
    <rPh sb="87" eb="89">
      <t>コウシン</t>
    </rPh>
    <rPh sb="95" eb="99">
      <t>コテイシサン</t>
    </rPh>
    <rPh sb="99" eb="101">
      <t>ダイチョウ</t>
    </rPh>
    <rPh sb="101" eb="103">
      <t>セイビ</t>
    </rPh>
    <rPh sb="104" eb="106">
      <t>ジュウヨウ</t>
    </rPh>
    <rPh sb="112" eb="114">
      <t>ソウキュウ</t>
    </rPh>
    <rPh sb="115" eb="117">
      <t>セイビ</t>
    </rPh>
    <rPh sb="119" eb="121">
      <t>ヒツヨウ</t>
    </rPh>
    <rPh sb="127" eb="129">
      <t>ヘイセイ</t>
    </rPh>
    <rPh sb="131" eb="132">
      <t>ネン</t>
    </rPh>
    <rPh sb="133" eb="136">
      <t>ジョウスイドウ</t>
    </rPh>
    <rPh sb="137" eb="139">
      <t>トウゴウ</t>
    </rPh>
    <rPh sb="146" eb="148">
      <t>ゲンカ</t>
    </rPh>
    <rPh sb="148" eb="151">
      <t>ショウキャクヒ</t>
    </rPh>
    <rPh sb="152" eb="154">
      <t>ハアク</t>
    </rPh>
    <rPh sb="156" eb="158">
      <t>ヒツヨウ</t>
    </rPh>
    <rPh sb="164" eb="168">
      <t>コテイシサン</t>
    </rPh>
    <rPh sb="168" eb="170">
      <t>ダイチョウ</t>
    </rPh>
    <rPh sb="170" eb="172">
      <t>セイビ</t>
    </rPh>
    <rPh sb="173" eb="175">
      <t>ヒツヨウ</t>
    </rPh>
    <rPh sb="181" eb="184">
      <t>トウゴウゴ</t>
    </rPh>
    <rPh sb="185" eb="187">
      <t>シュウエキ</t>
    </rPh>
    <rPh sb="187" eb="189">
      <t>ジョウキョウ</t>
    </rPh>
    <rPh sb="190" eb="192">
      <t>ザイム</t>
    </rPh>
    <rPh sb="192" eb="194">
      <t>ジョウキョウ</t>
    </rPh>
    <rPh sb="195" eb="197">
      <t>アッカ</t>
    </rPh>
    <rPh sb="202" eb="204">
      <t>ミコ</t>
    </rPh>
    <rPh sb="210" eb="212">
      <t>スイドウ</t>
    </rPh>
    <rPh sb="212" eb="214">
      <t>リョウキン</t>
    </rPh>
    <rPh sb="215" eb="217">
      <t>セッテイ</t>
    </rPh>
    <rPh sb="222" eb="224">
      <t>ミナオ</t>
    </rPh>
    <rPh sb="225" eb="227">
      <t>ヒツヨウ</t>
    </rPh>
    <rPh sb="228" eb="229">
      <t>デ</t>
    </rPh>
    <rPh sb="232" eb="234">
      <t>ミコ</t>
    </rPh>
    <phoneticPr fontId="4"/>
  </si>
  <si>
    <t>①収益的収支（％）
　類似団体平均を12.56上回り、H24年度から毎年数値が上昇している。
　また、一般会計からの繰入金は、基準内繰入金のみであるため、料金設定も現行のままで問題ないと思われる。
④企業債残高対給水収益比率（％）
　類似団体平均を若干下回る。平成26年度は、施設建設により起債借入額の増が影響し上昇。今後は下降見込み。
⑤料金回収率（％）
　H22年度以降、毎年上昇し類似団体平均を上回る。
　また、一般会計からの繰入金は、基準内繰入金のみであるため、料金設定も現行のままで問題ないと思われる。
⑥給水原価（円）
　H25年度までは、類似団体平均を大幅に上回っていたが、H26年度で、類似団体平均と同水準まで下る。建設事業費の増が影響したものと思われる。
⑦施設利用率（％）
　類似団体平均を上回っているものの、H22年度以降下降している。人口減少に伴う水需要の低下が影響しているものと思われる。今後も下降が予想されるため、井戸水併用している工場等へ水道水への切替えを進める。
⑧有収率（％）
　82%付近を推移し、類似団体平均を大幅に上回る。
　今後も継続的して漏水調査を実施する。
　以上から、経営の健全性、効率性は類似団体と比較して良いと思われる。</t>
    <rPh sb="1" eb="4">
      <t>シュウエキテキ</t>
    </rPh>
    <rPh sb="4" eb="6">
      <t>シュウシ</t>
    </rPh>
    <rPh sb="11" eb="13">
      <t>ルイジ</t>
    </rPh>
    <rPh sb="13" eb="15">
      <t>ダンタイ</t>
    </rPh>
    <rPh sb="15" eb="17">
      <t>ヘイキン</t>
    </rPh>
    <rPh sb="23" eb="25">
      <t>ウワマワ</t>
    </rPh>
    <rPh sb="30" eb="32">
      <t>ネンド</t>
    </rPh>
    <rPh sb="34" eb="36">
      <t>マイトシ</t>
    </rPh>
    <rPh sb="36" eb="38">
      <t>スウチ</t>
    </rPh>
    <rPh sb="39" eb="41">
      <t>ジョウショウ</t>
    </rPh>
    <rPh sb="51" eb="53">
      <t>イッパン</t>
    </rPh>
    <rPh sb="53" eb="55">
      <t>カイケイ</t>
    </rPh>
    <rPh sb="58" eb="61">
      <t>クリイレキン</t>
    </rPh>
    <rPh sb="63" eb="66">
      <t>キジュンナイ</t>
    </rPh>
    <rPh sb="66" eb="69">
      <t>クリイレキン</t>
    </rPh>
    <rPh sb="77" eb="79">
      <t>リョウキン</t>
    </rPh>
    <rPh sb="79" eb="81">
      <t>セッテイ</t>
    </rPh>
    <rPh sb="82" eb="84">
      <t>ゲンコウ</t>
    </rPh>
    <rPh sb="88" eb="90">
      <t>モンダイ</t>
    </rPh>
    <rPh sb="93" eb="94">
      <t>オモ</t>
    </rPh>
    <rPh sb="100" eb="103">
      <t>キギョウサイ</t>
    </rPh>
    <rPh sb="103" eb="105">
      <t>ザンダカ</t>
    </rPh>
    <rPh sb="105" eb="106">
      <t>タイ</t>
    </rPh>
    <rPh sb="106" eb="108">
      <t>キュウスイ</t>
    </rPh>
    <rPh sb="108" eb="110">
      <t>シュウエキ</t>
    </rPh>
    <rPh sb="110" eb="112">
      <t>ヒリツ</t>
    </rPh>
    <rPh sb="117" eb="119">
      <t>ルイジ</t>
    </rPh>
    <rPh sb="119" eb="121">
      <t>ダンタイ</t>
    </rPh>
    <rPh sb="121" eb="123">
      <t>ヘイキン</t>
    </rPh>
    <rPh sb="124" eb="126">
      <t>ジャッカン</t>
    </rPh>
    <rPh sb="126" eb="128">
      <t>シタマワ</t>
    </rPh>
    <rPh sb="130" eb="132">
      <t>ヘイセイ</t>
    </rPh>
    <rPh sb="134" eb="136">
      <t>ネンド</t>
    </rPh>
    <rPh sb="138" eb="140">
      <t>シセツ</t>
    </rPh>
    <rPh sb="140" eb="142">
      <t>ケンセツ</t>
    </rPh>
    <rPh sb="145" eb="147">
      <t>キサイ</t>
    </rPh>
    <rPh sb="147" eb="150">
      <t>カリイレガク</t>
    </rPh>
    <rPh sb="151" eb="152">
      <t>ゾウ</t>
    </rPh>
    <rPh sb="153" eb="155">
      <t>エイキョウ</t>
    </rPh>
    <rPh sb="156" eb="158">
      <t>ジョウショウ</t>
    </rPh>
    <rPh sb="159" eb="161">
      <t>コンゴ</t>
    </rPh>
    <rPh sb="162" eb="164">
      <t>カコウ</t>
    </rPh>
    <rPh sb="164" eb="166">
      <t>ミコ</t>
    </rPh>
    <rPh sb="170" eb="172">
      <t>リョウキン</t>
    </rPh>
    <rPh sb="172" eb="175">
      <t>カイシュウリツ</t>
    </rPh>
    <rPh sb="183" eb="185">
      <t>ネンド</t>
    </rPh>
    <rPh sb="185" eb="187">
      <t>イコウ</t>
    </rPh>
    <rPh sb="188" eb="190">
      <t>マイトシ</t>
    </rPh>
    <rPh sb="190" eb="192">
      <t>ジョウショウ</t>
    </rPh>
    <rPh sb="193" eb="195">
      <t>ルイジ</t>
    </rPh>
    <rPh sb="195" eb="197">
      <t>ダンタイ</t>
    </rPh>
    <rPh sb="197" eb="199">
      <t>ヘイキン</t>
    </rPh>
    <rPh sb="200" eb="202">
      <t>ウワマワ</t>
    </rPh>
    <rPh sb="258" eb="262">
      <t>キュウスイゲンカ</t>
    </rPh>
    <rPh sb="263" eb="264">
      <t>エン</t>
    </rPh>
    <rPh sb="270" eb="272">
      <t>ネンド</t>
    </rPh>
    <rPh sb="276" eb="278">
      <t>ルイジ</t>
    </rPh>
    <rPh sb="278" eb="280">
      <t>ダンタイ</t>
    </rPh>
    <rPh sb="280" eb="282">
      <t>ヘイキン</t>
    </rPh>
    <rPh sb="283" eb="285">
      <t>オオハバ</t>
    </rPh>
    <rPh sb="286" eb="288">
      <t>ウワマワ</t>
    </rPh>
    <rPh sb="297" eb="299">
      <t>ネンド</t>
    </rPh>
    <rPh sb="301" eb="303">
      <t>ルイジ</t>
    </rPh>
    <rPh sb="303" eb="305">
      <t>ダンタイ</t>
    </rPh>
    <rPh sb="313" eb="314">
      <t>サ</t>
    </rPh>
    <rPh sb="316" eb="318">
      <t>ケンセツ</t>
    </rPh>
    <rPh sb="318" eb="321">
      <t>ジギョウヒ</t>
    </rPh>
    <rPh sb="324" eb="326">
      <t>エイキョウ</t>
    </rPh>
    <rPh sb="338" eb="340">
      <t>シセツ</t>
    </rPh>
    <rPh sb="340" eb="343">
      <t>リヨウリツ</t>
    </rPh>
    <rPh sb="348" eb="350">
      <t>ルイジ</t>
    </rPh>
    <rPh sb="350" eb="352">
      <t>ダンタイ</t>
    </rPh>
    <rPh sb="352" eb="354">
      <t>ヘイキン</t>
    </rPh>
    <rPh sb="355" eb="357">
      <t>ウワマワ</t>
    </rPh>
    <rPh sb="368" eb="370">
      <t>ネンド</t>
    </rPh>
    <rPh sb="370" eb="372">
      <t>イコウ</t>
    </rPh>
    <rPh sb="372" eb="374">
      <t>カコウ</t>
    </rPh>
    <rPh sb="379" eb="381">
      <t>ジンコウ</t>
    </rPh>
    <rPh sb="381" eb="383">
      <t>ゲンショウ</t>
    </rPh>
    <rPh sb="384" eb="385">
      <t>トモナ</t>
    </rPh>
    <rPh sb="386" eb="387">
      <t>ミズ</t>
    </rPh>
    <rPh sb="387" eb="389">
      <t>ジュヨウ</t>
    </rPh>
    <rPh sb="390" eb="392">
      <t>テイカ</t>
    </rPh>
    <rPh sb="393" eb="395">
      <t>エイキョウ</t>
    </rPh>
    <rPh sb="402" eb="403">
      <t>オモ</t>
    </rPh>
    <rPh sb="407" eb="409">
      <t>コンゴ</t>
    </rPh>
    <rPh sb="410" eb="412">
      <t>カコウ</t>
    </rPh>
    <rPh sb="413" eb="415">
      <t>ヨソウ</t>
    </rPh>
    <rPh sb="421" eb="424">
      <t>イドミズ</t>
    </rPh>
    <rPh sb="424" eb="426">
      <t>ヘイヨウ</t>
    </rPh>
    <rPh sb="434" eb="437">
      <t>スイドウスイ</t>
    </rPh>
    <rPh sb="439" eb="441">
      <t>キリカエ</t>
    </rPh>
    <rPh sb="443" eb="444">
      <t>スス</t>
    </rPh>
    <rPh sb="449" eb="451">
      <t>ユウシュウ</t>
    </rPh>
    <rPh sb="451" eb="452">
      <t>リツ</t>
    </rPh>
    <rPh sb="460" eb="462">
      <t>フキン</t>
    </rPh>
    <rPh sb="463" eb="465">
      <t>スイイ</t>
    </rPh>
    <rPh sb="467" eb="469">
      <t>ルイジ</t>
    </rPh>
    <rPh sb="469" eb="471">
      <t>ダンタイ</t>
    </rPh>
    <rPh sb="471" eb="473">
      <t>ヘイキン</t>
    </rPh>
    <rPh sb="474" eb="476">
      <t>オオハバ</t>
    </rPh>
    <rPh sb="477" eb="479">
      <t>ウワマワ</t>
    </rPh>
    <rPh sb="483" eb="485">
      <t>コンゴ</t>
    </rPh>
    <rPh sb="486" eb="489">
      <t>ケイゾクテキ</t>
    </rPh>
    <rPh sb="496" eb="498">
      <t>ジッシ</t>
    </rPh>
    <rPh sb="504" eb="506">
      <t>イジョウ</t>
    </rPh>
    <rPh sb="509" eb="511">
      <t>ケイエイ</t>
    </rPh>
    <rPh sb="512" eb="515">
      <t>ケンゼンセイ</t>
    </rPh>
    <rPh sb="516" eb="519">
      <t>コウリツセイ</t>
    </rPh>
    <rPh sb="520" eb="522">
      <t>ルイジ</t>
    </rPh>
    <rPh sb="522" eb="524">
      <t>ダンタイ</t>
    </rPh>
    <rPh sb="525" eb="527">
      <t>ヒカク</t>
    </rPh>
    <rPh sb="532" eb="533">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</si>
</sst>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7.0000000000000007E-2</c:v>
                </c:pt>
                <c:pt idx="1">
                  <c:v>0.42</c:v>
                </c:pt>
                <c:pt idx="2">
                  <c:v>0.05</c:v>
                </c:pt>
                <c:pt idx="3">
                  <c:v>0.16</c:v>
                </c:pt>
                <c:pt idx="4">
                  <c:v>0.04</c:v>
                </c:pt>
              </c:numCache>
            </c:numRef>
          </c:val>
        </c:ser>
        <c:dLbls>
          <c:showLegendKey val="0"/>
          <c:showVal val="0"/>
          <c:showCatName val="0"/>
          <c:showSerName val="0"/>
          <c:showPercent val="0"/>
          <c:showBubbleSize val="0"/>
        </c:dLbls>
        <c:gapWidth val="150"/>
        <c:axId val="213970472"/>
        <c:axId val="21397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213970472"/>
        <c:axId val="213970856"/>
      </c:lineChart>
      <c:dateAx>
        <c:axId val="213970472"/>
        <c:scaling>
          <c:orientation val="minMax"/>
        </c:scaling>
        <c:delete val="1"/>
        <c:axPos val="b"/>
        <c:numFmt formatCode="ge" sourceLinked="1"/>
        <c:majorTickMark val="none"/>
        <c:minorTickMark val="none"/>
        <c:tickLblPos val="none"/>
        <c:crossAx val="213970856"/>
        <c:crosses val="autoZero"/>
        <c:auto val="1"/>
        <c:lblOffset val="100"/>
        <c:baseTimeUnit val="years"/>
      </c:dateAx>
      <c:valAx>
        <c:axId val="21397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7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67.260000000000005</c:v>
                </c:pt>
                <c:pt idx="1">
                  <c:v>67.22</c:v>
                </c:pt>
                <c:pt idx="2">
                  <c:v>66</c:v>
                </c:pt>
                <c:pt idx="3">
                  <c:v>65.849999999999994</c:v>
                </c:pt>
                <c:pt idx="4">
                  <c:v>65.239999999999995</c:v>
                </c:pt>
              </c:numCache>
            </c:numRef>
          </c:val>
        </c:ser>
        <c:dLbls>
          <c:showLegendKey val="0"/>
          <c:showVal val="0"/>
          <c:showCatName val="0"/>
          <c:showSerName val="0"/>
          <c:showPercent val="0"/>
          <c:showBubbleSize val="0"/>
        </c:dLbls>
        <c:gapWidth val="150"/>
        <c:axId val="212339640"/>
        <c:axId val="21233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212339640"/>
        <c:axId val="212339248"/>
      </c:lineChart>
      <c:dateAx>
        <c:axId val="212339640"/>
        <c:scaling>
          <c:orientation val="minMax"/>
        </c:scaling>
        <c:delete val="1"/>
        <c:axPos val="b"/>
        <c:numFmt formatCode="ge" sourceLinked="1"/>
        <c:majorTickMark val="none"/>
        <c:minorTickMark val="none"/>
        <c:tickLblPos val="none"/>
        <c:crossAx val="212339248"/>
        <c:crosses val="autoZero"/>
        <c:auto val="1"/>
        <c:lblOffset val="100"/>
        <c:baseTimeUnit val="years"/>
      </c:dateAx>
      <c:valAx>
        <c:axId val="21233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3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81.72</c:v>
                </c:pt>
                <c:pt idx="1">
                  <c:v>81.98</c:v>
                </c:pt>
                <c:pt idx="2">
                  <c:v>82.54</c:v>
                </c:pt>
                <c:pt idx="3">
                  <c:v>82.42</c:v>
                </c:pt>
                <c:pt idx="4">
                  <c:v>81.11</c:v>
                </c:pt>
              </c:numCache>
            </c:numRef>
          </c:val>
        </c:ser>
        <c:dLbls>
          <c:showLegendKey val="0"/>
          <c:showVal val="0"/>
          <c:showCatName val="0"/>
          <c:showSerName val="0"/>
          <c:showPercent val="0"/>
          <c:showBubbleSize val="0"/>
        </c:dLbls>
        <c:gapWidth val="150"/>
        <c:axId val="212336504"/>
        <c:axId val="21481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212336504"/>
        <c:axId val="214818184"/>
      </c:lineChart>
      <c:dateAx>
        <c:axId val="212336504"/>
        <c:scaling>
          <c:orientation val="minMax"/>
        </c:scaling>
        <c:delete val="1"/>
        <c:axPos val="b"/>
        <c:numFmt formatCode="ge" sourceLinked="1"/>
        <c:majorTickMark val="none"/>
        <c:minorTickMark val="none"/>
        <c:tickLblPos val="none"/>
        <c:crossAx val="214818184"/>
        <c:crosses val="autoZero"/>
        <c:auto val="1"/>
        <c:lblOffset val="100"/>
        <c:baseTimeUnit val="years"/>
      </c:dateAx>
      <c:valAx>
        <c:axId val="21481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3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81.5</c:v>
                </c:pt>
                <c:pt idx="1">
                  <c:v>86.48</c:v>
                </c:pt>
                <c:pt idx="2">
                  <c:v>79.39</c:v>
                </c:pt>
                <c:pt idx="3">
                  <c:v>81.22</c:v>
                </c:pt>
                <c:pt idx="4">
                  <c:v>90.04</c:v>
                </c:pt>
              </c:numCache>
            </c:numRef>
          </c:val>
        </c:ser>
        <c:dLbls>
          <c:showLegendKey val="0"/>
          <c:showVal val="0"/>
          <c:showCatName val="0"/>
          <c:showSerName val="0"/>
          <c:showPercent val="0"/>
          <c:showBubbleSize val="0"/>
        </c:dLbls>
        <c:gapWidth val="150"/>
        <c:axId val="214001088"/>
        <c:axId val="21400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214001088"/>
        <c:axId val="214001472"/>
      </c:lineChart>
      <c:dateAx>
        <c:axId val="214001088"/>
        <c:scaling>
          <c:orientation val="minMax"/>
        </c:scaling>
        <c:delete val="1"/>
        <c:axPos val="b"/>
        <c:numFmt formatCode="ge" sourceLinked="1"/>
        <c:majorTickMark val="none"/>
        <c:minorTickMark val="none"/>
        <c:tickLblPos val="none"/>
        <c:crossAx val="214001472"/>
        <c:crosses val="autoZero"/>
        <c:auto val="1"/>
        <c:lblOffset val="100"/>
        <c:baseTimeUnit val="years"/>
      </c:dateAx>
      <c:valAx>
        <c:axId val="2140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865376"/>
        <c:axId val="2148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865376"/>
        <c:axId val="214865760"/>
      </c:lineChart>
      <c:dateAx>
        <c:axId val="214865376"/>
        <c:scaling>
          <c:orientation val="minMax"/>
        </c:scaling>
        <c:delete val="1"/>
        <c:axPos val="b"/>
        <c:numFmt formatCode="ge" sourceLinked="1"/>
        <c:majorTickMark val="none"/>
        <c:minorTickMark val="none"/>
        <c:tickLblPos val="none"/>
        <c:crossAx val="214865760"/>
        <c:crosses val="autoZero"/>
        <c:auto val="1"/>
        <c:lblOffset val="100"/>
        <c:baseTimeUnit val="years"/>
      </c:dateAx>
      <c:valAx>
        <c:axId val="2148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924152"/>
        <c:axId val="21233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924152"/>
        <c:axId val="212334936"/>
      </c:lineChart>
      <c:dateAx>
        <c:axId val="212924152"/>
        <c:scaling>
          <c:orientation val="minMax"/>
        </c:scaling>
        <c:delete val="1"/>
        <c:axPos val="b"/>
        <c:numFmt formatCode="ge" sourceLinked="1"/>
        <c:majorTickMark val="none"/>
        <c:minorTickMark val="none"/>
        <c:tickLblPos val="none"/>
        <c:crossAx val="212334936"/>
        <c:crosses val="autoZero"/>
        <c:auto val="1"/>
        <c:lblOffset val="100"/>
        <c:baseTimeUnit val="years"/>
      </c:dateAx>
      <c:valAx>
        <c:axId val="21233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2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336896"/>
        <c:axId val="21233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336896"/>
        <c:axId val="212337288"/>
      </c:lineChart>
      <c:dateAx>
        <c:axId val="212336896"/>
        <c:scaling>
          <c:orientation val="minMax"/>
        </c:scaling>
        <c:delete val="1"/>
        <c:axPos val="b"/>
        <c:numFmt formatCode="ge" sourceLinked="1"/>
        <c:majorTickMark val="none"/>
        <c:minorTickMark val="none"/>
        <c:tickLblPos val="none"/>
        <c:crossAx val="212337288"/>
        <c:crosses val="autoZero"/>
        <c:auto val="1"/>
        <c:lblOffset val="100"/>
        <c:baseTimeUnit val="years"/>
      </c:dateAx>
      <c:valAx>
        <c:axId val="21233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340032"/>
        <c:axId val="21234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340032"/>
        <c:axId val="212340424"/>
      </c:lineChart>
      <c:dateAx>
        <c:axId val="212340032"/>
        <c:scaling>
          <c:orientation val="minMax"/>
        </c:scaling>
        <c:delete val="1"/>
        <c:axPos val="b"/>
        <c:numFmt formatCode="ge" sourceLinked="1"/>
        <c:majorTickMark val="none"/>
        <c:minorTickMark val="none"/>
        <c:tickLblPos val="none"/>
        <c:crossAx val="212340424"/>
        <c:crosses val="autoZero"/>
        <c:auto val="1"/>
        <c:lblOffset val="100"/>
        <c:baseTimeUnit val="years"/>
      </c:dateAx>
      <c:valAx>
        <c:axId val="21234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1435.02</c:v>
                </c:pt>
                <c:pt idx="1">
                  <c:v>1277.71</c:v>
                </c:pt>
                <c:pt idx="2">
                  <c:v>1217.54</c:v>
                </c:pt>
                <c:pt idx="3">
                  <c:v>1205.5999999999999</c:v>
                </c:pt>
                <c:pt idx="4">
                  <c:v>1258.6500000000001</c:v>
                </c:pt>
              </c:numCache>
            </c:numRef>
          </c:val>
        </c:ser>
        <c:dLbls>
          <c:showLegendKey val="0"/>
          <c:showVal val="0"/>
          <c:showCatName val="0"/>
          <c:showSerName val="0"/>
          <c:showPercent val="0"/>
          <c:showBubbleSize val="0"/>
        </c:dLbls>
        <c:gapWidth val="150"/>
        <c:axId val="214662472"/>
        <c:axId val="21466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214662472"/>
        <c:axId val="214662864"/>
      </c:lineChart>
      <c:dateAx>
        <c:axId val="214662472"/>
        <c:scaling>
          <c:orientation val="minMax"/>
        </c:scaling>
        <c:delete val="1"/>
        <c:axPos val="b"/>
        <c:numFmt formatCode="ge" sourceLinked="1"/>
        <c:majorTickMark val="none"/>
        <c:minorTickMark val="none"/>
        <c:tickLblPos val="none"/>
        <c:crossAx val="214662864"/>
        <c:crosses val="autoZero"/>
        <c:auto val="1"/>
        <c:lblOffset val="100"/>
        <c:baseTimeUnit val="years"/>
      </c:dateAx>
      <c:valAx>
        <c:axId val="21466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6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59.1</c:v>
                </c:pt>
                <c:pt idx="1">
                  <c:v>59.24</c:v>
                </c:pt>
                <c:pt idx="2">
                  <c:v>60.44</c:v>
                </c:pt>
                <c:pt idx="3">
                  <c:v>61.3</c:v>
                </c:pt>
                <c:pt idx="4">
                  <c:v>66.849999999999994</c:v>
                </c:pt>
              </c:numCache>
            </c:numRef>
          </c:val>
        </c:ser>
        <c:dLbls>
          <c:showLegendKey val="0"/>
          <c:showVal val="0"/>
          <c:showCatName val="0"/>
          <c:showSerName val="0"/>
          <c:showPercent val="0"/>
          <c:showBubbleSize val="0"/>
        </c:dLbls>
        <c:gapWidth val="150"/>
        <c:axId val="214664040"/>
        <c:axId val="21466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214664040"/>
        <c:axId val="214664432"/>
      </c:lineChart>
      <c:dateAx>
        <c:axId val="214664040"/>
        <c:scaling>
          <c:orientation val="minMax"/>
        </c:scaling>
        <c:delete val="1"/>
        <c:axPos val="b"/>
        <c:numFmt formatCode="ge" sourceLinked="1"/>
        <c:majorTickMark val="none"/>
        <c:minorTickMark val="none"/>
        <c:tickLblPos val="none"/>
        <c:crossAx val="214664432"/>
        <c:crosses val="autoZero"/>
        <c:auto val="1"/>
        <c:lblOffset val="100"/>
        <c:baseTimeUnit val="years"/>
      </c:dateAx>
      <c:valAx>
        <c:axId val="21466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6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319.14</c:v>
                </c:pt>
                <c:pt idx="1">
                  <c:v>337.09</c:v>
                </c:pt>
                <c:pt idx="2">
                  <c:v>345.69</c:v>
                </c:pt>
                <c:pt idx="3">
                  <c:v>353.45</c:v>
                </c:pt>
                <c:pt idx="4">
                  <c:v>335.24</c:v>
                </c:pt>
              </c:numCache>
            </c:numRef>
          </c:val>
        </c:ser>
        <c:dLbls>
          <c:showLegendKey val="0"/>
          <c:showVal val="0"/>
          <c:showCatName val="0"/>
          <c:showSerName val="0"/>
          <c:showPercent val="0"/>
          <c:showBubbleSize val="0"/>
        </c:dLbls>
        <c:gapWidth val="150"/>
        <c:axId val="214665608"/>
        <c:axId val="21466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214665608"/>
        <c:axId val="214666000"/>
      </c:lineChart>
      <c:dateAx>
        <c:axId val="214665608"/>
        <c:scaling>
          <c:orientation val="minMax"/>
        </c:scaling>
        <c:delete val="1"/>
        <c:axPos val="b"/>
        <c:numFmt formatCode="ge" sourceLinked="1"/>
        <c:majorTickMark val="none"/>
        <c:minorTickMark val="none"/>
        <c:tickLblPos val="none"/>
        <c:crossAx val="214666000"/>
        <c:crosses val="autoZero"/>
        <c:auto val="1"/>
        <c:lblOffset val="100"/>
        <c:baseTimeUnit val="years"/>
      </c:dateAx>
      <c:valAx>
        <c:axId val="21466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6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F7" zoomScale="85" zoomScaleNormal="85" workbookViewId="0">
      <selection activeCell="CA16" sqref="CA16"/>
    </sheetView>
  </sheetViews>
  <sheetFormatPr defaultColWidth="2.625" defaultRowHeight="13.5"/>
  <cols>
    <col min="1" max="1" width="2.625" customWidth="1"/>
    <col min="2" max="62" width="3.75" customWidth="1"/>
    <col min="64" max="77" width="3.125" customWidth="1"/>
    <col min="78" max="78" width="9.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岐阜県　恵那市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53052</v>
      </c>
      <c r="AJ8" s="74"/>
      <c r="AK8" s="74"/>
      <c r="AL8" s="74"/>
      <c r="AM8" s="74"/>
      <c r="AN8" s="74"/>
      <c r="AO8" s="74"/>
      <c r="AP8" s="75"/>
      <c r="AQ8" s="56">
        <f>データ!R6</f>
        <v>504.24</v>
      </c>
      <c r="AR8" s="56"/>
      <c r="AS8" s="56"/>
      <c r="AT8" s="56"/>
      <c r="AU8" s="56"/>
      <c r="AV8" s="56"/>
      <c r="AW8" s="56"/>
      <c r="AX8" s="56"/>
      <c r="AY8" s="56">
        <f>データ!S6</f>
        <v>105.21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39.49</v>
      </c>
      <c r="S10" s="56"/>
      <c r="T10" s="56"/>
      <c r="U10" s="56"/>
      <c r="V10" s="56"/>
      <c r="W10" s="56"/>
      <c r="X10" s="56"/>
      <c r="Y10" s="56"/>
      <c r="Z10" s="64">
        <f>データ!P6</f>
        <v>3466</v>
      </c>
      <c r="AA10" s="64"/>
      <c r="AB10" s="64"/>
      <c r="AC10" s="64"/>
      <c r="AD10" s="64"/>
      <c r="AE10" s="64"/>
      <c r="AF10" s="64"/>
      <c r="AG10" s="64"/>
      <c r="AH10" s="2"/>
      <c r="AI10" s="64">
        <f>データ!T6</f>
        <v>20676</v>
      </c>
      <c r="AJ10" s="64"/>
      <c r="AK10" s="64"/>
      <c r="AL10" s="64"/>
      <c r="AM10" s="64"/>
      <c r="AN10" s="64"/>
      <c r="AO10" s="64"/>
      <c r="AP10" s="64"/>
      <c r="AQ10" s="56">
        <f>データ!U6</f>
        <v>68.099999999999994</v>
      </c>
      <c r="AR10" s="56"/>
      <c r="AS10" s="56"/>
      <c r="AT10" s="56"/>
      <c r="AU10" s="56"/>
      <c r="AV10" s="56"/>
      <c r="AW10" s="56"/>
      <c r="AX10" s="56"/>
      <c r="AY10" s="56">
        <f>データ!V6</f>
        <v>303.61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212105</v>
      </c>
      <c r="D6" s="31">
        <f t="shared" si="3"/>
        <v>47</v>
      </c>
      <c r="E6" s="31">
        <f t="shared" si="3"/>
        <v>1</v>
      </c>
      <c r="F6" s="31">
        <f t="shared" si="3"/>
        <v>0</v>
      </c>
      <c r="G6" s="31">
        <f t="shared" si="3"/>
        <v>0</v>
      </c>
      <c r="H6" s="31" t="str">
        <f t="shared" si="3"/>
        <v>岐阜県　恵那市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39.49</v>
      </c>
      <c r="P6" s="32">
        <f t="shared" si="3"/>
        <v>3466</v>
      </c>
      <c r="Q6" s="32">
        <f t="shared" si="3"/>
        <v>53052</v>
      </c>
      <c r="R6" s="32">
        <f t="shared" si="3"/>
        <v>504.24</v>
      </c>
      <c r="S6" s="32">
        <f t="shared" si="3"/>
        <v>105.21</v>
      </c>
      <c r="T6" s="32">
        <f t="shared" si="3"/>
        <v>20676</v>
      </c>
      <c r="U6" s="32">
        <f t="shared" si="3"/>
        <v>68.099999999999994</v>
      </c>
      <c r="V6" s="32">
        <f t="shared" si="3"/>
        <v>303.61</v>
      </c>
      <c r="W6" s="33">
        <f>IF(W7="",NA(),W7)</f>
        <v>81.5</v>
      </c>
      <c r="X6" s="33">
        <f t="shared" ref="X6:AF6" si="4">IF(X7="",NA(),X7)</f>
        <v>86.48</v>
      </c>
      <c r="Y6" s="33">
        <f t="shared" si="4"/>
        <v>79.39</v>
      </c>
      <c r="Z6" s="33">
        <f t="shared" si="4"/>
        <v>81.22</v>
      </c>
      <c r="AA6" s="33">
        <f t="shared" si="4"/>
        <v>90.04</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1435.02</v>
      </c>
      <c r="BE6" s="33">
        <f t="shared" ref="BE6:BM6" si="7">IF(BE7="",NA(),BE7)</f>
        <v>1277.71</v>
      </c>
      <c r="BF6" s="33">
        <f t="shared" si="7"/>
        <v>1217.54</v>
      </c>
      <c r="BG6" s="33">
        <f t="shared" si="7"/>
        <v>1205.5999999999999</v>
      </c>
      <c r="BH6" s="33">
        <f t="shared" si="7"/>
        <v>1258.6500000000001</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59.1</v>
      </c>
      <c r="BP6" s="33">
        <f t="shared" ref="BP6:BX6" si="8">IF(BP7="",NA(),BP7)</f>
        <v>59.24</v>
      </c>
      <c r="BQ6" s="33">
        <f t="shared" si="8"/>
        <v>60.44</v>
      </c>
      <c r="BR6" s="33">
        <f t="shared" si="8"/>
        <v>61.3</v>
      </c>
      <c r="BS6" s="33">
        <f t="shared" si="8"/>
        <v>66.849999999999994</v>
      </c>
      <c r="BT6" s="33">
        <f t="shared" si="8"/>
        <v>57.18</v>
      </c>
      <c r="BU6" s="33">
        <f t="shared" si="8"/>
        <v>54.56</v>
      </c>
      <c r="BV6" s="33">
        <f t="shared" si="8"/>
        <v>54.57</v>
      </c>
      <c r="BW6" s="33">
        <f t="shared" si="8"/>
        <v>54.4</v>
      </c>
      <c r="BX6" s="33">
        <f t="shared" si="8"/>
        <v>54.45</v>
      </c>
      <c r="BY6" s="32" t="str">
        <f>IF(BY7="","",IF(BY7="-","【-】","【"&amp;SUBSTITUTE(TEXT(BY7,"#,##0.00"),"-","△")&amp;"】"))</f>
        <v>【36.33】</v>
      </c>
      <c r="BZ6" s="33">
        <f>IF(BZ7="",NA(),BZ7)</f>
        <v>319.14</v>
      </c>
      <c r="CA6" s="33">
        <f t="shared" ref="CA6:CI6" si="9">IF(CA7="",NA(),CA7)</f>
        <v>337.09</v>
      </c>
      <c r="CB6" s="33">
        <f t="shared" si="9"/>
        <v>345.69</v>
      </c>
      <c r="CC6" s="33">
        <f t="shared" si="9"/>
        <v>353.45</v>
      </c>
      <c r="CD6" s="33">
        <f t="shared" si="9"/>
        <v>335.24</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67.260000000000005</v>
      </c>
      <c r="CL6" s="33">
        <f t="shared" ref="CL6:CT6" si="10">IF(CL7="",NA(),CL7)</f>
        <v>67.22</v>
      </c>
      <c r="CM6" s="33">
        <f t="shared" si="10"/>
        <v>66</v>
      </c>
      <c r="CN6" s="33">
        <f t="shared" si="10"/>
        <v>65.849999999999994</v>
      </c>
      <c r="CO6" s="33">
        <f t="shared" si="10"/>
        <v>65.239999999999995</v>
      </c>
      <c r="CP6" s="33">
        <f t="shared" si="10"/>
        <v>63.04</v>
      </c>
      <c r="CQ6" s="33">
        <f t="shared" si="10"/>
        <v>64.3</v>
      </c>
      <c r="CR6" s="33">
        <f t="shared" si="10"/>
        <v>63.99</v>
      </c>
      <c r="CS6" s="33">
        <f t="shared" si="10"/>
        <v>62.01</v>
      </c>
      <c r="CT6" s="33">
        <f t="shared" si="10"/>
        <v>60.68</v>
      </c>
      <c r="CU6" s="32" t="str">
        <f>IF(CU7="","",IF(CU7="-","【-】","【"&amp;SUBSTITUTE(TEXT(CU7,"#,##0.00"),"-","△")&amp;"】"))</f>
        <v>【58.19】</v>
      </c>
      <c r="CV6" s="33">
        <f>IF(CV7="",NA(),CV7)</f>
        <v>81.72</v>
      </c>
      <c r="CW6" s="33">
        <f t="shared" ref="CW6:DE6" si="11">IF(CW7="",NA(),CW7)</f>
        <v>81.98</v>
      </c>
      <c r="CX6" s="33">
        <f t="shared" si="11"/>
        <v>82.54</v>
      </c>
      <c r="CY6" s="33">
        <f t="shared" si="11"/>
        <v>82.42</v>
      </c>
      <c r="CZ6" s="33">
        <f t="shared" si="11"/>
        <v>81.11</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7.0000000000000007E-2</v>
      </c>
      <c r="ED6" s="33">
        <f t="shared" ref="ED6:EL6" si="14">IF(ED7="",NA(),ED7)</f>
        <v>0.42</v>
      </c>
      <c r="EE6" s="33">
        <f t="shared" si="14"/>
        <v>0.05</v>
      </c>
      <c r="EF6" s="33">
        <f t="shared" si="14"/>
        <v>0.16</v>
      </c>
      <c r="EG6" s="33">
        <f t="shared" si="14"/>
        <v>0.04</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212105</v>
      </c>
      <c r="D7" s="35">
        <v>47</v>
      </c>
      <c r="E7" s="35">
        <v>1</v>
      </c>
      <c r="F7" s="35">
        <v>0</v>
      </c>
      <c r="G7" s="35">
        <v>0</v>
      </c>
      <c r="H7" s="35" t="s">
        <v>93</v>
      </c>
      <c r="I7" s="35" t="s">
        <v>94</v>
      </c>
      <c r="J7" s="35" t="s">
        <v>95</v>
      </c>
      <c r="K7" s="35" t="s">
        <v>96</v>
      </c>
      <c r="L7" s="35" t="s">
        <v>97</v>
      </c>
      <c r="M7" s="36" t="s">
        <v>98</v>
      </c>
      <c r="N7" s="36" t="s">
        <v>99</v>
      </c>
      <c r="O7" s="36">
        <v>39.49</v>
      </c>
      <c r="P7" s="36">
        <v>3466</v>
      </c>
      <c r="Q7" s="36">
        <v>53052</v>
      </c>
      <c r="R7" s="36">
        <v>504.24</v>
      </c>
      <c r="S7" s="36">
        <v>105.21</v>
      </c>
      <c r="T7" s="36">
        <v>20676</v>
      </c>
      <c r="U7" s="36">
        <v>68.099999999999994</v>
      </c>
      <c r="V7" s="36">
        <v>303.61</v>
      </c>
      <c r="W7" s="36">
        <v>81.5</v>
      </c>
      <c r="X7" s="36">
        <v>86.48</v>
      </c>
      <c r="Y7" s="36">
        <v>79.39</v>
      </c>
      <c r="Z7" s="36">
        <v>81.22</v>
      </c>
      <c r="AA7" s="36">
        <v>90.04</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1435.02</v>
      </c>
      <c r="BE7" s="36">
        <v>1277.71</v>
      </c>
      <c r="BF7" s="36">
        <v>1217.54</v>
      </c>
      <c r="BG7" s="36">
        <v>1205.5999999999999</v>
      </c>
      <c r="BH7" s="36">
        <v>1258.6500000000001</v>
      </c>
      <c r="BI7" s="36">
        <v>1358.75</v>
      </c>
      <c r="BJ7" s="36">
        <v>1355.28</v>
      </c>
      <c r="BK7" s="36">
        <v>1321.78</v>
      </c>
      <c r="BL7" s="36">
        <v>1326.51</v>
      </c>
      <c r="BM7" s="36">
        <v>1285.3599999999999</v>
      </c>
      <c r="BN7" s="36">
        <v>1239.32</v>
      </c>
      <c r="BO7" s="36">
        <v>59.1</v>
      </c>
      <c r="BP7" s="36">
        <v>59.24</v>
      </c>
      <c r="BQ7" s="36">
        <v>60.44</v>
      </c>
      <c r="BR7" s="36">
        <v>61.3</v>
      </c>
      <c r="BS7" s="36">
        <v>66.849999999999994</v>
      </c>
      <c r="BT7" s="36">
        <v>57.18</v>
      </c>
      <c r="BU7" s="36">
        <v>54.56</v>
      </c>
      <c r="BV7" s="36">
        <v>54.57</v>
      </c>
      <c r="BW7" s="36">
        <v>54.4</v>
      </c>
      <c r="BX7" s="36">
        <v>54.45</v>
      </c>
      <c r="BY7" s="36">
        <v>36.33</v>
      </c>
      <c r="BZ7" s="36">
        <v>319.14</v>
      </c>
      <c r="CA7" s="36">
        <v>337.09</v>
      </c>
      <c r="CB7" s="36">
        <v>345.69</v>
      </c>
      <c r="CC7" s="36">
        <v>353.45</v>
      </c>
      <c r="CD7" s="36">
        <v>335.24</v>
      </c>
      <c r="CE7" s="36">
        <v>295.62</v>
      </c>
      <c r="CF7" s="36">
        <v>314.44</v>
      </c>
      <c r="CG7" s="36">
        <v>318.02999999999997</v>
      </c>
      <c r="CH7" s="36">
        <v>325.14</v>
      </c>
      <c r="CI7" s="36">
        <v>332.75</v>
      </c>
      <c r="CJ7" s="36">
        <v>476.46</v>
      </c>
      <c r="CK7" s="36">
        <v>67.260000000000005</v>
      </c>
      <c r="CL7" s="36">
        <v>67.22</v>
      </c>
      <c r="CM7" s="36">
        <v>66</v>
      </c>
      <c r="CN7" s="36">
        <v>65.849999999999994</v>
      </c>
      <c r="CO7" s="36">
        <v>65.239999999999995</v>
      </c>
      <c r="CP7" s="36">
        <v>63.04</v>
      </c>
      <c r="CQ7" s="36">
        <v>64.3</v>
      </c>
      <c r="CR7" s="36">
        <v>63.99</v>
      </c>
      <c r="CS7" s="36">
        <v>62.01</v>
      </c>
      <c r="CT7" s="36">
        <v>60.68</v>
      </c>
      <c r="CU7" s="36">
        <v>58.19</v>
      </c>
      <c r="CV7" s="36">
        <v>81.72</v>
      </c>
      <c r="CW7" s="36">
        <v>81.98</v>
      </c>
      <c r="CX7" s="36">
        <v>82.54</v>
      </c>
      <c r="CY7" s="36">
        <v>82.42</v>
      </c>
      <c r="CZ7" s="36">
        <v>81.11</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7.0000000000000007E-2</v>
      </c>
      <c r="ED7" s="36">
        <v>0.42</v>
      </c>
      <c r="EE7" s="36">
        <v>0.05</v>
      </c>
      <c r="EF7" s="36">
        <v>0.16</v>
      </c>
      <c r="EG7" s="36">
        <v>0.04</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市川　智康</cp:lastModifiedBy>
  <cp:lastPrinted>2016-02-12T00:06:08Z</cp:lastPrinted>
  <dcterms:created xsi:type="dcterms:W3CDTF">2016-01-18T05:03:06Z</dcterms:created>
  <dcterms:modified xsi:type="dcterms:W3CDTF">2016-02-12T00:08:12Z</dcterms:modified>
  <cp:category/>
</cp:coreProperties>
</file>