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uhiko_itou\Desktop\webアップ用\分析表\"/>
    </mc:Choice>
  </mc:AlternateContent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AL8" i="4" s="1"/>
  <c r="Q6" i="5"/>
  <c r="AD10" i="4" s="1"/>
  <c r="P6" i="5"/>
  <c r="O6" i="5"/>
  <c r="P10" i="4" s="1"/>
  <c r="N6" i="5"/>
  <c r="I10" i="4" s="1"/>
  <c r="M6" i="5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W10" i="4"/>
  <c r="B10" i="4"/>
  <c r="BB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<sst xmlns="http://schemas.openxmlformats.org/spreadsheetml/2006/main" count="232" uniqueCount="111">
  <si>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</si>
  <si>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</si>
  <si>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</si>
  <si>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</si>
  <si>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</si>
  <si>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</si>
  <si>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</si>
  <si>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</si>
  <si>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</si>
  <si>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</si>
  <si>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</si>
  <si>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</si>
  <si>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</si>
  <si>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</si>
  <si>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</si>
  <si>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</si>
  <si>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</si>
  <si>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</si>
  <si>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</si>
  <si>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</si>
  <si>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</si>
  <si>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</si>
  <si>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</si>
  <si>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</si>
  <si>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</si>
  <si>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</si>
  <si>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</si>
  <si>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</si>
  <si>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</si>
  <si>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</si>
  <si>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</si>
  <si>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</si>
  <si>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</si>
  <si>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</si>
  <si>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</si>
  <si>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</si>
  <si>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</si>
  <si>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</si>
  <si>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</si>
  <si>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</si>
  <si>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</si>
  <si>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</si>
  <si>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</si>
  <si>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</si>
  <si>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</si>
  <si>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</si>
  <si>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</si>
  <si>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</si>
  <si>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</si>
  <si>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</si>
  <si>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</si>
  <si>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</si>
  <si>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</si>
  <si>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</si>
  <si>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</si>
  <si>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</si>
  <si>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</si>
  <si>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</si>
  <si>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</si>
  <si>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</si>
  <si>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</si>
  <si>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</si>
  <si>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</si>
  <si>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</si>
  <si>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</si>
  <si>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</si>
  <si>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</si>
  <si>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</si>
  <si>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</si>
  <si>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</si>
  <si>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</si>
  <si>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</si>
  <si>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</si>
  <si>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</si>
  <si>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</si>
  <si>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</si>
  <si>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</si>
  <si>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</si>
  <si>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</si>
  <si>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</si>
  <si>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</si>
  <si>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</si>
  <si>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</si>
  <si>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</si>
  <si>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</si>
  <si>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</si>
  <si>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</si>
  <si>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</si>
  <si>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</si>
  <si>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</si>
  <si>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</si>
  <si>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</si>
  <si>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</si>
  <si>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</si>
  <si>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</si>
  <si>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</si>
  <si>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岐阜県　恵那市</t>
  </si>
  <si>
    <t>法非適用</t>
  </si>
  <si>
    <t>下水道事業</t>
  </si>
  <si>
    <t>個別排水処理</t>
  </si>
  <si>
    <t>L2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</si>
  <si>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</si>
  <si>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</si>
  <si>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</si>
  <si>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</si>
  <si>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</si>
  <si>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</si>
  <si>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</si>
  <si>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経営状況は、安定しており、また、水洗化率も100％が続いているが、施設の老朽化の対策が課題であり、改築等の必要性を把握し、計画的な更新を検討する必要がある。</t>
    <rPh sb="64" eb="65">
      <t>テキ</t>
    </rPh>
    <phoneticPr fontId="4"/>
  </si>
  <si>
    <t>　供用開始がH7年度であり、老朽化に伴う、維持修繕費等、経費が増額してきているため、施設の改築等の必要性を的確に把握し、計画的な更新を検討する必要がある。</t>
    <rPh sb="8" eb="10">
      <t>ネンド</t>
    </rPh>
    <rPh sb="42" eb="44">
      <t>シセツ</t>
    </rPh>
    <phoneticPr fontId="4"/>
  </si>
  <si>
    <t>①収益的収支比率（％）
　H24年度より100％を推移している。
④企業債残高対事業規模比率（％）
　今後、見込まれる、施設の老朽化による更新等、地方債の借入には、投資規模・収益の適正を検討する必要がある。
⑤経費回収率（％）
　H26年度に実施した、施設の修繕が他年度に比べ費用を要したため、汚水処理費が増額し経費回収率が下落した。それ以前は、類似団体平均値を上回っている。一般会計の繰出金の負担を軽減するよう収益確保や経費削減等、検討する必要がある。
⑥汚水処理原価（％）
　小規模な施設であり、老朽化に伴い、維持修繕費等、経費が増額してきたため、類似団体平均値を上回っている。
⑦施設利用率（％）
　類似団体平均値と同程度で、H22年度から50％を維持している。
⑧水洗化率（％）
　H22年度以降、100％である。
　以上から、経営の健全性・効率性は、類似団体平均値より比較的に高く、安定している。また、一般会計の繰出金の負担を軽減するよう、収益確保や経費削減等、経営安定化に向けての検討をする必要がある。</t>
    <rPh sb="60" eb="62">
      <t>シセツ</t>
    </rPh>
    <rPh sb="193" eb="195">
      <t>クリダ</t>
    </rPh>
    <rPh sb="240" eb="243">
      <t>ショウキボ</t>
    </rPh>
    <rPh sb="244" eb="246">
      <t>シセツ</t>
    </rPh>
    <rPh sb="250" eb="253">
      <t>ロウキュウカ</t>
    </rPh>
    <rPh sb="254" eb="255">
      <t>トモナ</t>
    </rPh>
    <rPh sb="257" eb="259">
      <t>イジ</t>
    </rPh>
    <rPh sb="259" eb="262">
      <t>シュウゼンヒ</t>
    </rPh>
    <rPh sb="262" eb="263">
      <t>トウ</t>
    </rPh>
    <rPh sb="264" eb="266">
      <t>ケイヒ</t>
    </rPh>
    <rPh sb="267" eb="269">
      <t>ゾウガク</t>
    </rPh>
    <rPh sb="412" eb="414">
      <t>クリダ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</si>
</sst>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8232824"/>
        <c:axId val="428233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232824"/>
        <c:axId val="428233216"/>
      </c:lineChart>
      <c:dateAx>
        <c:axId val="428232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8233216"/>
        <c:crosses val="autoZero"/>
        <c:auto val="1"/>
        <c:lblOffset val="100"/>
        <c:baseTimeUnit val="years"/>
      </c:dateAx>
      <c:valAx>
        <c:axId val="428233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8232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9191336"/>
        <c:axId val="432487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38.31</c:v>
                </c:pt>
                <c:pt idx="1">
                  <c:v>45.57</c:v>
                </c:pt>
                <c:pt idx="2">
                  <c:v>45.33</c:v>
                </c:pt>
                <c:pt idx="3">
                  <c:v>48.69</c:v>
                </c:pt>
                <c:pt idx="4">
                  <c:v>52.52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191336"/>
        <c:axId val="432487080"/>
      </c:lineChart>
      <c:dateAx>
        <c:axId val="429191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2487080"/>
        <c:crosses val="autoZero"/>
        <c:auto val="1"/>
        <c:lblOffset val="100"/>
        <c:baseTimeUnit val="years"/>
      </c:dateAx>
      <c:valAx>
        <c:axId val="432487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9191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488256"/>
        <c:axId val="432488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84.44</c:v>
                </c:pt>
                <c:pt idx="1">
                  <c:v>85.41</c:v>
                </c:pt>
                <c:pt idx="2">
                  <c:v>87.3</c:v>
                </c:pt>
                <c:pt idx="3">
                  <c:v>87.42</c:v>
                </c:pt>
                <c:pt idx="4">
                  <c:v>84.94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488256"/>
        <c:axId val="432488648"/>
      </c:lineChart>
      <c:dateAx>
        <c:axId val="432488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2488648"/>
        <c:crosses val="autoZero"/>
        <c:auto val="1"/>
        <c:lblOffset val="100"/>
        <c:baseTimeUnit val="years"/>
      </c:dateAx>
      <c:valAx>
        <c:axId val="432488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2488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75.430000000000007</c:v>
                </c:pt>
                <c:pt idx="1">
                  <c:v>95.29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8234392"/>
        <c:axId val="428234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234392"/>
        <c:axId val="428234784"/>
      </c:lineChart>
      <c:dateAx>
        <c:axId val="428234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8234784"/>
        <c:crosses val="autoZero"/>
        <c:auto val="1"/>
        <c:lblOffset val="100"/>
        <c:baseTimeUnit val="years"/>
      </c:dateAx>
      <c:valAx>
        <c:axId val="428234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8234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8235960"/>
        <c:axId val="428236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235960"/>
        <c:axId val="428236352"/>
      </c:lineChart>
      <c:dateAx>
        <c:axId val="428235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8236352"/>
        <c:crosses val="autoZero"/>
        <c:auto val="1"/>
        <c:lblOffset val="100"/>
        <c:baseTimeUnit val="years"/>
      </c:dateAx>
      <c:valAx>
        <c:axId val="428236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8235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8237528"/>
        <c:axId val="428237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237528"/>
        <c:axId val="428237920"/>
      </c:lineChart>
      <c:dateAx>
        <c:axId val="428237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8237920"/>
        <c:crosses val="autoZero"/>
        <c:auto val="1"/>
        <c:lblOffset val="100"/>
        <c:baseTimeUnit val="years"/>
      </c:dateAx>
      <c:valAx>
        <c:axId val="428237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8237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059880"/>
        <c:axId val="429183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059880"/>
        <c:axId val="429183888"/>
      </c:lineChart>
      <c:dateAx>
        <c:axId val="427059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9183888"/>
        <c:crosses val="autoZero"/>
        <c:auto val="1"/>
        <c:lblOffset val="100"/>
        <c:baseTimeUnit val="years"/>
      </c:dateAx>
      <c:valAx>
        <c:axId val="429183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7059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9185064"/>
        <c:axId val="42918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185064"/>
        <c:axId val="429185456"/>
      </c:lineChart>
      <c:dateAx>
        <c:axId val="429185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9185456"/>
        <c:crosses val="autoZero"/>
        <c:auto val="1"/>
        <c:lblOffset val="100"/>
        <c:baseTimeUnit val="years"/>
      </c:dateAx>
      <c:valAx>
        <c:axId val="42918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9185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9186632"/>
        <c:axId val="429187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856.27</c:v>
                </c:pt>
                <c:pt idx="1">
                  <c:v>942.55</c:v>
                </c:pt>
                <c:pt idx="2">
                  <c:v>825.66</c:v>
                </c:pt>
                <c:pt idx="3">
                  <c:v>799.41</c:v>
                </c:pt>
                <c:pt idx="4">
                  <c:v>701.33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186632"/>
        <c:axId val="429187024"/>
      </c:lineChart>
      <c:dateAx>
        <c:axId val="429186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9187024"/>
        <c:crosses val="autoZero"/>
        <c:auto val="1"/>
        <c:lblOffset val="100"/>
        <c:baseTimeUnit val="years"/>
      </c:dateAx>
      <c:valAx>
        <c:axId val="42918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9186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75.13</c:v>
                </c:pt>
                <c:pt idx="1">
                  <c:v>78.83</c:v>
                </c:pt>
                <c:pt idx="2">
                  <c:v>74.099999999999994</c:v>
                </c:pt>
                <c:pt idx="3">
                  <c:v>83.23</c:v>
                </c:pt>
                <c:pt idx="4">
                  <c:v>57.35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9188200"/>
        <c:axId val="429188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63.64</c:v>
                </c:pt>
                <c:pt idx="1">
                  <c:v>55.26</c:v>
                </c:pt>
                <c:pt idx="2">
                  <c:v>53.57</c:v>
                </c:pt>
                <c:pt idx="3">
                  <c:v>51.57</c:v>
                </c:pt>
                <c:pt idx="4">
                  <c:v>53.48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188200"/>
        <c:axId val="429188592"/>
      </c:lineChart>
      <c:dateAx>
        <c:axId val="429188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9188592"/>
        <c:crosses val="autoZero"/>
        <c:auto val="1"/>
        <c:lblOffset val="100"/>
        <c:baseTimeUnit val="years"/>
      </c:dateAx>
      <c:valAx>
        <c:axId val="429188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9188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303.26</c:v>
                </c:pt>
                <c:pt idx="1">
                  <c:v>281.92</c:v>
                </c:pt>
                <c:pt idx="2">
                  <c:v>305.05</c:v>
                </c:pt>
                <c:pt idx="3">
                  <c:v>273.38</c:v>
                </c:pt>
                <c:pt idx="4">
                  <c:v>350.92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9189768"/>
        <c:axId val="429190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235.38</c:v>
                </c:pt>
                <c:pt idx="1">
                  <c:v>253.28</c:v>
                </c:pt>
                <c:pt idx="2">
                  <c:v>275.01</c:v>
                </c:pt>
                <c:pt idx="3">
                  <c:v>282.5</c:v>
                </c:pt>
                <c:pt idx="4">
                  <c:v>277.29000000000002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189768"/>
        <c:axId val="429190160"/>
      </c:lineChart>
      <c:dateAx>
        <c:axId val="429189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9190160"/>
        <c:crosses val="autoZero"/>
        <c:auto val="1"/>
        <c:lblOffset val="100"/>
        <c:baseTimeUnit val="years"/>
      </c:dateAx>
      <c:valAx>
        <c:axId val="429190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9189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【721.24】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【293.69】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J52" zoomScaleNormal="100" workbookViewId="0">
      <selection activeCell="BB7" sqref="BB7:BI7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岐阜県　恵那市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個別排水処理</v>
      </c>
      <c r="Q8" s="46"/>
      <c r="R8" s="46"/>
      <c r="S8" s="46"/>
      <c r="T8" s="46"/>
      <c r="U8" s="46"/>
      <c r="V8" s="46"/>
      <c r="W8" s="46" t="str">
        <f>データ!L6</f>
        <v>L2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53052</v>
      </c>
      <c r="AM8" s="47"/>
      <c r="AN8" s="47"/>
      <c r="AO8" s="47"/>
      <c r="AP8" s="47"/>
      <c r="AQ8" s="47"/>
      <c r="AR8" s="47"/>
      <c r="AS8" s="47"/>
      <c r="AT8" s="43">
        <f>データ!S6</f>
        <v>504.24</v>
      </c>
      <c r="AU8" s="43"/>
      <c r="AV8" s="43"/>
      <c r="AW8" s="43"/>
      <c r="AX8" s="43"/>
      <c r="AY8" s="43"/>
      <c r="AZ8" s="43"/>
      <c r="BA8" s="43"/>
      <c r="BB8" s="43">
        <f>データ!T6</f>
        <v>105.21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0.17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3726</v>
      </c>
      <c r="AE10" s="47"/>
      <c r="AF10" s="47"/>
      <c r="AG10" s="47"/>
      <c r="AH10" s="47"/>
      <c r="AI10" s="47"/>
      <c r="AJ10" s="47"/>
      <c r="AK10" s="2"/>
      <c r="AL10" s="47">
        <f>データ!U6</f>
        <v>89</v>
      </c>
      <c r="AM10" s="47"/>
      <c r="AN10" s="47"/>
      <c r="AO10" s="47"/>
      <c r="AP10" s="47"/>
      <c r="AQ10" s="47"/>
      <c r="AR10" s="47"/>
      <c r="AS10" s="47"/>
      <c r="AT10" s="43">
        <f>データ!V6</f>
        <v>0.16</v>
      </c>
      <c r="AU10" s="43"/>
      <c r="AV10" s="43"/>
      <c r="AW10" s="43"/>
      <c r="AX10" s="43"/>
      <c r="AY10" s="43"/>
      <c r="AZ10" s="43"/>
      <c r="BA10" s="43"/>
      <c r="BB10" s="43">
        <f>データ!W6</f>
        <v>556.25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108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212105</v>
      </c>
      <c r="D6" s="31">
        <f t="shared" si="3"/>
        <v>47</v>
      </c>
      <c r="E6" s="31">
        <f t="shared" si="3"/>
        <v>18</v>
      </c>
      <c r="F6" s="31">
        <f t="shared" si="3"/>
        <v>1</v>
      </c>
      <c r="G6" s="31">
        <f t="shared" si="3"/>
        <v>0</v>
      </c>
      <c r="H6" s="31" t="str">
        <f t="shared" si="3"/>
        <v>岐阜県　恵那市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個別排水処理</v>
      </c>
      <c r="L6" s="31" t="str">
        <f t="shared" si="3"/>
        <v>L2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0.17</v>
      </c>
      <c r="P6" s="32">
        <f t="shared" si="3"/>
        <v>100</v>
      </c>
      <c r="Q6" s="32">
        <f t="shared" si="3"/>
        <v>3726</v>
      </c>
      <c r="R6" s="32">
        <f t="shared" si="3"/>
        <v>53052</v>
      </c>
      <c r="S6" s="32">
        <f t="shared" si="3"/>
        <v>504.24</v>
      </c>
      <c r="T6" s="32">
        <f t="shared" si="3"/>
        <v>105.21</v>
      </c>
      <c r="U6" s="32">
        <f t="shared" si="3"/>
        <v>89</v>
      </c>
      <c r="V6" s="32">
        <f t="shared" si="3"/>
        <v>0.16</v>
      </c>
      <c r="W6" s="32">
        <f t="shared" si="3"/>
        <v>556.25</v>
      </c>
      <c r="X6" s="33">
        <f>IF(X7="",NA(),X7)</f>
        <v>75.430000000000007</v>
      </c>
      <c r="Y6" s="33">
        <f t="shared" ref="Y6:AG6" si="4">IF(Y7="",NA(),Y7)</f>
        <v>95.29</v>
      </c>
      <c r="Z6" s="33">
        <f t="shared" si="4"/>
        <v>100</v>
      </c>
      <c r="AA6" s="33">
        <f t="shared" si="4"/>
        <v>100</v>
      </c>
      <c r="AB6" s="33">
        <f t="shared" si="4"/>
        <v>100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856.27</v>
      </c>
      <c r="BK6" s="33">
        <f t="shared" si="7"/>
        <v>942.55</v>
      </c>
      <c r="BL6" s="33">
        <f t="shared" si="7"/>
        <v>825.66</v>
      </c>
      <c r="BM6" s="33">
        <f t="shared" si="7"/>
        <v>799.41</v>
      </c>
      <c r="BN6" s="33">
        <f t="shared" si="7"/>
        <v>701.33</v>
      </c>
      <c r="BO6" s="32" t="str">
        <f>IF(BO7="","",IF(BO7="-","【-】","【"&amp;SUBSTITUTE(TEXT(BO7,"#,##0.00"),"-","△")&amp;"】"))</f>
        <v>【721.24】</v>
      </c>
      <c r="BP6" s="33">
        <f>IF(BP7="",NA(),BP7)</f>
        <v>75.13</v>
      </c>
      <c r="BQ6" s="33">
        <f t="shared" ref="BQ6:BY6" si="8">IF(BQ7="",NA(),BQ7)</f>
        <v>78.83</v>
      </c>
      <c r="BR6" s="33">
        <f t="shared" si="8"/>
        <v>74.099999999999994</v>
      </c>
      <c r="BS6" s="33">
        <f t="shared" si="8"/>
        <v>83.23</v>
      </c>
      <c r="BT6" s="33">
        <f t="shared" si="8"/>
        <v>57.35</v>
      </c>
      <c r="BU6" s="33">
        <f t="shared" si="8"/>
        <v>63.64</v>
      </c>
      <c r="BV6" s="33">
        <f t="shared" si="8"/>
        <v>55.26</v>
      </c>
      <c r="BW6" s="33">
        <f t="shared" si="8"/>
        <v>53.57</v>
      </c>
      <c r="BX6" s="33">
        <f t="shared" si="8"/>
        <v>51.57</v>
      </c>
      <c r="BY6" s="33">
        <f t="shared" si="8"/>
        <v>53.48</v>
      </c>
      <c r="BZ6" s="32" t="str">
        <f>IF(BZ7="","",IF(BZ7="-","【-】","【"&amp;SUBSTITUTE(TEXT(BZ7,"#,##0.00"),"-","△")&amp;"】"))</f>
        <v>【52.31】</v>
      </c>
      <c r="CA6" s="33">
        <f>IF(CA7="",NA(),CA7)</f>
        <v>303.26</v>
      </c>
      <c r="CB6" s="33">
        <f t="shared" ref="CB6:CJ6" si="9">IF(CB7="",NA(),CB7)</f>
        <v>281.92</v>
      </c>
      <c r="CC6" s="33">
        <f t="shared" si="9"/>
        <v>305.05</v>
      </c>
      <c r="CD6" s="33">
        <f t="shared" si="9"/>
        <v>273.38</v>
      </c>
      <c r="CE6" s="33">
        <f t="shared" si="9"/>
        <v>350.92</v>
      </c>
      <c r="CF6" s="33">
        <f t="shared" si="9"/>
        <v>235.38</v>
      </c>
      <c r="CG6" s="33">
        <f t="shared" si="9"/>
        <v>253.28</v>
      </c>
      <c r="CH6" s="33">
        <f t="shared" si="9"/>
        <v>275.01</v>
      </c>
      <c r="CI6" s="33">
        <f t="shared" si="9"/>
        <v>282.5</v>
      </c>
      <c r="CJ6" s="33">
        <f t="shared" si="9"/>
        <v>277.29000000000002</v>
      </c>
      <c r="CK6" s="32" t="str">
        <f>IF(CK7="","",IF(CK7="-","【-】","【"&amp;SUBSTITUTE(TEXT(CK7,"#,##0.00"),"-","△")&amp;"】"))</f>
        <v>【293.69】</v>
      </c>
      <c r="CL6" s="33">
        <f>IF(CL7="",NA(),CL7)</f>
        <v>50</v>
      </c>
      <c r="CM6" s="33">
        <f t="shared" ref="CM6:CU6" si="10">IF(CM7="",NA(),CM7)</f>
        <v>50</v>
      </c>
      <c r="CN6" s="33">
        <f t="shared" si="10"/>
        <v>50</v>
      </c>
      <c r="CO6" s="33">
        <f t="shared" si="10"/>
        <v>50</v>
      </c>
      <c r="CP6" s="33">
        <f t="shared" si="10"/>
        <v>50</v>
      </c>
      <c r="CQ6" s="33">
        <f t="shared" si="10"/>
        <v>38.31</v>
      </c>
      <c r="CR6" s="33">
        <f t="shared" si="10"/>
        <v>45.57</v>
      </c>
      <c r="CS6" s="33">
        <f t="shared" si="10"/>
        <v>45.33</v>
      </c>
      <c r="CT6" s="33">
        <f t="shared" si="10"/>
        <v>48.69</v>
      </c>
      <c r="CU6" s="33">
        <f t="shared" si="10"/>
        <v>52.52</v>
      </c>
      <c r="CV6" s="32" t="str">
        <f>IF(CV7="","",IF(CV7="-","【-】","【"&amp;SUBSTITUTE(TEXT(CV7,"#,##0.00"),"-","△")&amp;"】"))</f>
        <v>【52.19】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84.44</v>
      </c>
      <c r="DC6" s="33">
        <f t="shared" si="11"/>
        <v>85.41</v>
      </c>
      <c r="DD6" s="33">
        <f t="shared" si="11"/>
        <v>87.3</v>
      </c>
      <c r="DE6" s="33">
        <f t="shared" si="11"/>
        <v>87.42</v>
      </c>
      <c r="DF6" s="33">
        <f t="shared" si="11"/>
        <v>84.94</v>
      </c>
      <c r="DG6" s="32" t="str">
        <f>IF(DG7="","",IF(DG7="-","【-】","【"&amp;SUBSTITUTE(TEXT(DG7,"#,##0.00"),"-","△")&amp;"】"))</f>
        <v>【80.29】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2014</v>
      </c>
      <c r="C7" s="35">
        <v>212105</v>
      </c>
      <c r="D7" s="35">
        <v>47</v>
      </c>
      <c r="E7" s="35">
        <v>18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0.17</v>
      </c>
      <c r="P7" s="36">
        <v>100</v>
      </c>
      <c r="Q7" s="36">
        <v>3726</v>
      </c>
      <c r="R7" s="36">
        <v>53052</v>
      </c>
      <c r="S7" s="36">
        <v>504.24</v>
      </c>
      <c r="T7" s="36">
        <v>105.21</v>
      </c>
      <c r="U7" s="36">
        <v>89</v>
      </c>
      <c r="V7" s="36">
        <v>0.16</v>
      </c>
      <c r="W7" s="36">
        <v>556.25</v>
      </c>
      <c r="X7" s="36">
        <v>75.430000000000007</v>
      </c>
      <c r="Y7" s="36">
        <v>95.29</v>
      </c>
      <c r="Z7" s="36">
        <v>100</v>
      </c>
      <c r="AA7" s="36">
        <v>100</v>
      </c>
      <c r="AB7" s="36">
        <v>100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856.27</v>
      </c>
      <c r="BK7" s="36">
        <v>942.55</v>
      </c>
      <c r="BL7" s="36">
        <v>825.66</v>
      </c>
      <c r="BM7" s="36">
        <v>799.41</v>
      </c>
      <c r="BN7" s="36">
        <v>701.33</v>
      </c>
      <c r="BO7" s="36">
        <v>721.24</v>
      </c>
      <c r="BP7" s="36">
        <v>75.13</v>
      </c>
      <c r="BQ7" s="36">
        <v>78.83</v>
      </c>
      <c r="BR7" s="36">
        <v>74.099999999999994</v>
      </c>
      <c r="BS7" s="36">
        <v>83.23</v>
      </c>
      <c r="BT7" s="36">
        <v>57.35</v>
      </c>
      <c r="BU7" s="36">
        <v>63.64</v>
      </c>
      <c r="BV7" s="36">
        <v>55.26</v>
      </c>
      <c r="BW7" s="36">
        <v>53.57</v>
      </c>
      <c r="BX7" s="36">
        <v>51.57</v>
      </c>
      <c r="BY7" s="36">
        <v>53.48</v>
      </c>
      <c r="BZ7" s="36">
        <v>52.31</v>
      </c>
      <c r="CA7" s="36">
        <v>303.26</v>
      </c>
      <c r="CB7" s="36">
        <v>281.92</v>
      </c>
      <c r="CC7" s="36">
        <v>305.05</v>
      </c>
      <c r="CD7" s="36">
        <v>273.38</v>
      </c>
      <c r="CE7" s="36">
        <v>350.92</v>
      </c>
      <c r="CF7" s="36">
        <v>235.38</v>
      </c>
      <c r="CG7" s="36">
        <v>253.28</v>
      </c>
      <c r="CH7" s="36">
        <v>275.01</v>
      </c>
      <c r="CI7" s="36">
        <v>282.5</v>
      </c>
      <c r="CJ7" s="36">
        <v>277.29000000000002</v>
      </c>
      <c r="CK7" s="36">
        <v>293.69</v>
      </c>
      <c r="CL7" s="36">
        <v>50</v>
      </c>
      <c r="CM7" s="36">
        <v>50</v>
      </c>
      <c r="CN7" s="36">
        <v>50</v>
      </c>
      <c r="CO7" s="36">
        <v>50</v>
      </c>
      <c r="CP7" s="36">
        <v>50</v>
      </c>
      <c r="CQ7" s="36">
        <v>38.31</v>
      </c>
      <c r="CR7" s="36">
        <v>45.57</v>
      </c>
      <c r="CS7" s="36">
        <v>45.33</v>
      </c>
      <c r="CT7" s="36">
        <v>48.69</v>
      </c>
      <c r="CU7" s="36">
        <v>52.52</v>
      </c>
      <c r="CV7" s="36">
        <v>52.19</v>
      </c>
      <c r="CW7" s="36">
        <v>100</v>
      </c>
      <c r="CX7" s="36">
        <v>100</v>
      </c>
      <c r="CY7" s="36">
        <v>100</v>
      </c>
      <c r="CZ7" s="36">
        <v>100</v>
      </c>
      <c r="DA7" s="36">
        <v>100</v>
      </c>
      <c r="DB7" s="36">
        <v>84.44</v>
      </c>
      <c r="DC7" s="36">
        <v>85.41</v>
      </c>
      <c r="DD7" s="36">
        <v>87.3</v>
      </c>
      <c r="DE7" s="36">
        <v>87.42</v>
      </c>
      <c r="DF7" s="36">
        <v>84.94</v>
      </c>
      <c r="DG7" s="36">
        <v>80.290000000000006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伊藤　輝彦</cp:lastModifiedBy>
  <cp:lastPrinted>2016-02-18T08:36:25Z</cp:lastPrinted>
  <dcterms:created xsi:type="dcterms:W3CDTF">2016-02-03T09:28:27Z</dcterms:created>
  <dcterms:modified xsi:type="dcterms:W3CDTF">2016-03-07T00:11:19Z</dcterms:modified>
  <cp:category/>
</cp:coreProperties>
</file>