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uhiko_itou\Desktop\webアップ用\分析表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<sst xmlns="http://schemas.openxmlformats.org/spreadsheetml/2006/main" count="221" uniqueCount="111">
  <si>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</si>
  <si>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</si>
  <si>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</si>
  <si>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</si>
  <si>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</si>
  <si>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</si>
  <si>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</si>
  <si>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</si>
  <si>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</si>
  <si>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</si>
  <si>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</si>
  <si>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</si>
  <si>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</si>
  <si>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</si>
  <si>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</si>
  <si>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</si>
  <si>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</si>
  <si>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</si>
  <si>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</si>
  <si>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</si>
  <si>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</si>
  <si>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</si>
  <si>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</si>
  <si>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</si>
  <si>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</si>
  <si>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</si>
  <si>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</si>
  <si>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</si>
  <si>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</si>
  <si>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</si>
  <si>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</si>
  <si>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</si>
  <si>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</si>
  <si>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</si>
  <si>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</si>
  <si>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</si>
  <si>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</si>
  <si>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</si>
  <si>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</si>
  <si>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</si>
  <si>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</si>
  <si>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</si>
  <si>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</si>
  <si>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</si>
  <si>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</si>
  <si>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</si>
  <si>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</si>
  <si>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</si>
  <si>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</si>
  <si>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</si>
  <si>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</si>
  <si>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</si>
  <si>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</si>
  <si>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</si>
  <si>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</si>
  <si>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</si>
  <si>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</si>
  <si>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</si>
  <si>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</si>
  <si>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</si>
  <si>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</si>
  <si>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</si>
  <si>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</si>
  <si>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</si>
  <si>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</si>
  <si>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</si>
  <si>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</si>
  <si>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</si>
  <si>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</si>
  <si>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</si>
  <si>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</si>
  <si>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</si>
  <si>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</si>
  <si>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</si>
  <si>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</si>
  <si>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</si>
  <si>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</si>
  <si>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</si>
  <si>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</si>
  <si>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</si>
  <si>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</si>
  <si>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</si>
  <si>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</si>
  <si>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</si>
  <si>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</si>
  <si>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</si>
  <si>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</si>
  <si>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</si>
  <si>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</si>
  <si>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</si>
  <si>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</si>
  <si>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</si>
  <si>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</si>
  <si>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</si>
  <si>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</si>
  <si>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</si>
  <si>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岐阜県　恵那市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</si>
  <si>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</si>
  <si>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</si>
  <si>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</si>
  <si>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</si>
  <si>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</si>
  <si>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</si>
  <si>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</si>
  <si>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</si>
  <si>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</si>
  <si>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</si>
  <si>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</si>
  <si>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経営状況は、安定しているが、当市の人口は、近年減少傾向が続いており、また、節水型設備の普及により、処理水量は減少傾向であるため、施設利用率等、課題となっている。
　管路の更新は、管渠の改築等の必要性を把握し、計画的な更新を検討する必要がある。</t>
    <rPh sb="107" eb="108">
      <t>テキ</t>
    </rPh>
    <phoneticPr fontId="4"/>
  </si>
  <si>
    <t>　供用開始がS54年度であり、処理場に関しては、長寿命化計画を策定し、改築・更新等推進している。管渠に関しては、処理場と同様に、改築等の必要性を的確に把握し、計画的な更新を検討する必要がある。</t>
    <rPh sb="9" eb="11">
      <t>ネンド</t>
    </rPh>
    <rPh sb="15" eb="18">
      <t>ショリジョウ</t>
    </rPh>
    <rPh sb="19" eb="20">
      <t>カン</t>
    </rPh>
    <rPh sb="24" eb="28">
      <t>チョウジュミョウカ</t>
    </rPh>
    <rPh sb="28" eb="30">
      <t>ケイカク</t>
    </rPh>
    <rPh sb="31" eb="33">
      <t>サクテイ</t>
    </rPh>
    <rPh sb="35" eb="37">
      <t>カイチク</t>
    </rPh>
    <rPh sb="38" eb="40">
      <t>コウシン</t>
    </rPh>
    <rPh sb="40" eb="41">
      <t>トウ</t>
    </rPh>
    <rPh sb="41" eb="43">
      <t>スイシン</t>
    </rPh>
    <rPh sb="48" eb="50">
      <t>カンキョ</t>
    </rPh>
    <rPh sb="51" eb="52">
      <t>カン</t>
    </rPh>
    <rPh sb="56" eb="59">
      <t>ショリジョウ</t>
    </rPh>
    <rPh sb="60" eb="62">
      <t>ドウヨウ</t>
    </rPh>
    <phoneticPr fontId="4"/>
  </si>
  <si>
    <t>①収益的収支比率（％）
　97％後半から99％前半を推移している。下落傾向なのは、地方債償還金が増額してきているためで、収益確保や経費削減等、経営安定化に向けての検討をする必要がある。
④企業債残高対事業規模比率（％）
　H22年度から下落傾向である。今後、見込まれる、処理場や管渠の老朽化による更新等、地方債の借入には、投資規模・収益の適正を検討する必要がある。
⑤経費回収率（％）
　100％以上で、類似団体平均を上回っている。今後も、現状を維持できるよう、また、一般会計の繰出金の負担を軽減するよう安定した経営を行う。
⑥汚水処理原価（％）
　類似団体平均値より低く、H22年度からほぼ横ばいである。
⑦施設利用率（％）
　類似団体平均値より高いが、人口減少等、水需要の減少により、H23年度から下落傾向である。
⑧水洗化率（％）
　H23年度から上昇傾向で、類似団体平均を上回っている。
　以上から、経営の健全性・効率性は、類似団体平均値より比較的に高く、安定している。また、一般会計の繰出金の負担を軽減するよう、収益確保や経費削減等、経営安定化に向けての検討をする必要がある。
　なお、管渠の老朽化の影響等により、有収率が約60％であり、不明水対策のため、管渠の改築等の必要性を把握し、計画的な更新を検討する必要がある。</t>
    <rPh sb="33" eb="35">
      <t>ゲラク</t>
    </rPh>
    <rPh sb="35" eb="37">
      <t>ケイコウ</t>
    </rPh>
    <rPh sb="48" eb="50">
      <t>ゾウガク</t>
    </rPh>
    <rPh sb="60" eb="62">
      <t>シュウエキ</t>
    </rPh>
    <rPh sb="62" eb="64">
      <t>カクホ</t>
    </rPh>
    <rPh sb="65" eb="67">
      <t>ケイヒ</t>
    </rPh>
    <rPh sb="67" eb="69">
      <t>サクゲン</t>
    </rPh>
    <rPh sb="69" eb="70">
      <t>トウ</t>
    </rPh>
    <rPh sb="71" eb="73">
      <t>ケイエイ</t>
    </rPh>
    <rPh sb="73" eb="76">
      <t>アンテイカ</t>
    </rPh>
    <rPh sb="77" eb="78">
      <t>ム</t>
    </rPh>
    <rPh sb="81" eb="83">
      <t>ケントウ</t>
    </rPh>
    <rPh sb="86" eb="88">
      <t>ヒツヨウ</t>
    </rPh>
    <rPh sb="135" eb="138">
      <t>ショリジョウ</t>
    </rPh>
    <rPh sb="139" eb="141">
      <t>カンキョ</t>
    </rPh>
    <rPh sb="142" eb="145">
      <t>ロウキュウカ</t>
    </rPh>
    <rPh sb="148" eb="150">
      <t>コウシン</t>
    </rPh>
    <rPh sb="150" eb="151">
      <t>トウ</t>
    </rPh>
    <rPh sb="152" eb="154">
      <t>チホウ</t>
    </rPh>
    <rPh sb="156" eb="158">
      <t>カリイレ</t>
    </rPh>
    <rPh sb="166" eb="168">
      <t>シュウエキ</t>
    </rPh>
    <rPh sb="169" eb="171">
      <t>テキセイ</t>
    </rPh>
    <rPh sb="172" eb="174">
      <t>ケントウ</t>
    </rPh>
    <rPh sb="176" eb="178">
      <t>ヒツヨウ</t>
    </rPh>
    <rPh sb="216" eb="218">
      <t>コンゴ</t>
    </rPh>
    <rPh sb="220" eb="222">
      <t>ゲンジョウ</t>
    </rPh>
    <rPh sb="223" eb="225">
      <t>イジ</t>
    </rPh>
    <rPh sb="234" eb="236">
      <t>イッパン</t>
    </rPh>
    <rPh sb="236" eb="238">
      <t>カイケイ</t>
    </rPh>
    <rPh sb="239" eb="241">
      <t>クリダ</t>
    </rPh>
    <rPh sb="241" eb="242">
      <t>キン</t>
    </rPh>
    <rPh sb="243" eb="245">
      <t>フタン</t>
    </rPh>
    <rPh sb="246" eb="248">
      <t>ケイゲン</t>
    </rPh>
    <rPh sb="252" eb="254">
      <t>アンテイ</t>
    </rPh>
    <rPh sb="256" eb="258">
      <t>ケイエイ</t>
    </rPh>
    <rPh sb="259" eb="260">
      <t>オコナ</t>
    </rPh>
    <rPh sb="324" eb="325">
      <t>タカ</t>
    </rPh>
    <rPh sb="328" eb="330">
      <t>ジンコウ</t>
    </rPh>
    <rPh sb="330" eb="332">
      <t>ゲンショウ</t>
    </rPh>
    <rPh sb="332" eb="333">
      <t>トウ</t>
    </rPh>
    <rPh sb="334" eb="335">
      <t>ミズ</t>
    </rPh>
    <rPh sb="335" eb="337">
      <t>ジュヨウ</t>
    </rPh>
    <rPh sb="338" eb="340">
      <t>ゲンショウ</t>
    </rPh>
    <rPh sb="448" eb="450">
      <t>クリダ</t>
    </rPh>
    <rPh sb="506" eb="508">
      <t>エイキョウ</t>
    </rPh>
    <rPh sb="508" eb="509">
      <t>トウ</t>
    </rPh>
    <rPh sb="513" eb="515">
      <t>ユウシュウ</t>
    </rPh>
    <rPh sb="515" eb="516">
      <t>リツ</t>
    </rPh>
    <rPh sb="517" eb="518">
      <t>ヤク</t>
    </rPh>
    <rPh sb="525" eb="527">
      <t>フメイ</t>
    </rPh>
    <rPh sb="527" eb="528">
      <t>スイ</t>
    </rPh>
    <rPh sb="528" eb="530">
      <t>タイサク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</si>
</sst>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12720"/>
        <c:axId val="33731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0.05</c:v>
                </c:pt>
                <c:pt idx="2">
                  <c:v>0.24</c:v>
                </c:pt>
                <c:pt idx="3">
                  <c:v>0.15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312720"/>
        <c:axId val="337312328"/>
      </c:lineChart>
      <c:dateAx>
        <c:axId val="33731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312328"/>
        <c:crosses val="autoZero"/>
        <c:auto val="1"/>
        <c:lblOffset val="100"/>
        <c:baseTimeUnit val="years"/>
      </c:dateAx>
      <c:valAx>
        <c:axId val="33731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31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92.15</c:v>
                </c:pt>
                <c:pt idx="1">
                  <c:v>93.74</c:v>
                </c:pt>
                <c:pt idx="2">
                  <c:v>91.3</c:v>
                </c:pt>
                <c:pt idx="3">
                  <c:v>81.39</c:v>
                </c:pt>
                <c:pt idx="4">
                  <c:v>81.06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723232"/>
        <c:axId val="33887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59.02</c:v>
                </c:pt>
                <c:pt idx="1">
                  <c:v>61.95</c:v>
                </c:pt>
                <c:pt idx="2">
                  <c:v>61.91</c:v>
                </c:pt>
                <c:pt idx="3">
                  <c:v>63.6</c:v>
                </c:pt>
                <c:pt idx="4">
                  <c:v>64.23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23232"/>
        <c:axId val="338877168"/>
      </c:lineChart>
      <c:dateAx>
        <c:axId val="33872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877168"/>
        <c:crosses val="autoZero"/>
        <c:auto val="1"/>
        <c:lblOffset val="100"/>
        <c:baseTimeUnit val="years"/>
      </c:dateAx>
      <c:valAx>
        <c:axId val="33887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72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98.37</c:v>
                </c:pt>
                <c:pt idx="1">
                  <c:v>98.34</c:v>
                </c:pt>
                <c:pt idx="2">
                  <c:v>98.36</c:v>
                </c:pt>
                <c:pt idx="3">
                  <c:v>98.6</c:v>
                </c:pt>
                <c:pt idx="4">
                  <c:v>98.77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878344"/>
        <c:axId val="33887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89.49</c:v>
                </c:pt>
                <c:pt idx="1">
                  <c:v>90.37</c:v>
                </c:pt>
                <c:pt idx="2">
                  <c:v>90.89</c:v>
                </c:pt>
                <c:pt idx="3">
                  <c:v>90.98</c:v>
                </c:pt>
                <c:pt idx="4">
                  <c:v>90.22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78344"/>
        <c:axId val="338878736"/>
      </c:lineChart>
      <c:dateAx>
        <c:axId val="338878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878736"/>
        <c:crosses val="autoZero"/>
        <c:auto val="1"/>
        <c:lblOffset val="100"/>
        <c:baseTimeUnit val="years"/>
      </c:dateAx>
      <c:valAx>
        <c:axId val="33887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878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97.65</c:v>
                </c:pt>
                <c:pt idx="1">
                  <c:v>99.25</c:v>
                </c:pt>
                <c:pt idx="2">
                  <c:v>99.32</c:v>
                </c:pt>
                <c:pt idx="3">
                  <c:v>98.46</c:v>
                </c:pt>
                <c:pt idx="4">
                  <c:v>98.3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13896"/>
        <c:axId val="33731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313896"/>
        <c:axId val="337314288"/>
      </c:lineChart>
      <c:dateAx>
        <c:axId val="337313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314288"/>
        <c:crosses val="autoZero"/>
        <c:auto val="1"/>
        <c:lblOffset val="100"/>
        <c:baseTimeUnit val="years"/>
      </c:dateAx>
      <c:valAx>
        <c:axId val="33731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313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74200"/>
        <c:axId val="33807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74200"/>
        <c:axId val="338074592"/>
      </c:lineChart>
      <c:dateAx>
        <c:axId val="33807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074592"/>
        <c:crosses val="autoZero"/>
        <c:auto val="1"/>
        <c:lblOffset val="100"/>
        <c:baseTimeUnit val="years"/>
      </c:dateAx>
      <c:valAx>
        <c:axId val="33807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07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77336"/>
        <c:axId val="33857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77336"/>
        <c:axId val="338575184"/>
      </c:lineChart>
      <c:dateAx>
        <c:axId val="338077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75184"/>
        <c:crosses val="autoZero"/>
        <c:auto val="1"/>
        <c:lblOffset val="100"/>
        <c:baseTimeUnit val="years"/>
      </c:dateAx>
      <c:valAx>
        <c:axId val="33857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077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76360"/>
        <c:axId val="33857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76360"/>
        <c:axId val="338576752"/>
      </c:lineChart>
      <c:dateAx>
        <c:axId val="33857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76752"/>
        <c:crosses val="autoZero"/>
        <c:auto val="1"/>
        <c:lblOffset val="100"/>
        <c:baseTimeUnit val="years"/>
      </c:dateAx>
      <c:valAx>
        <c:axId val="33857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57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77928"/>
        <c:axId val="33857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77928"/>
        <c:axId val="338578320"/>
      </c:lineChart>
      <c:dateAx>
        <c:axId val="338577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78320"/>
        <c:crosses val="autoZero"/>
        <c:auto val="1"/>
        <c:lblOffset val="100"/>
        <c:baseTimeUnit val="years"/>
      </c:dateAx>
      <c:valAx>
        <c:axId val="33857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577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113.85</c:v>
                </c:pt>
                <c:pt idx="1">
                  <c:v>94.2</c:v>
                </c:pt>
                <c:pt idx="2">
                  <c:v>79.849999999999994</c:v>
                </c:pt>
                <c:pt idx="3">
                  <c:v>68.569999999999993</c:v>
                </c:pt>
                <c:pt idx="4">
                  <c:v>59.8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720096"/>
        <c:axId val="33872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904.9</c:v>
                </c:pt>
                <c:pt idx="1">
                  <c:v>793.1</c:v>
                </c:pt>
                <c:pt idx="2">
                  <c:v>759.86</c:v>
                </c:pt>
                <c:pt idx="3">
                  <c:v>739.53</c:v>
                </c:pt>
                <c:pt idx="4">
                  <c:v>721.06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20096"/>
        <c:axId val="338720488"/>
      </c:lineChart>
      <c:dateAx>
        <c:axId val="33872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720488"/>
        <c:crosses val="autoZero"/>
        <c:auto val="1"/>
        <c:lblOffset val="100"/>
        <c:baseTimeUnit val="years"/>
      </c:dateAx>
      <c:valAx>
        <c:axId val="33872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72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136.31</c:v>
                </c:pt>
                <c:pt idx="1">
                  <c:v>135.59</c:v>
                </c:pt>
                <c:pt idx="2">
                  <c:v>134.97</c:v>
                </c:pt>
                <c:pt idx="3">
                  <c:v>135.33000000000001</c:v>
                </c:pt>
                <c:pt idx="4">
                  <c:v>137.68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721664"/>
        <c:axId val="338722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82.64</c:v>
                </c:pt>
                <c:pt idx="1">
                  <c:v>85.47</c:v>
                </c:pt>
                <c:pt idx="2">
                  <c:v>85.6</c:v>
                </c:pt>
                <c:pt idx="3">
                  <c:v>84.05</c:v>
                </c:pt>
                <c:pt idx="4">
                  <c:v>84.86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21664"/>
        <c:axId val="338722056"/>
      </c:lineChart>
      <c:dateAx>
        <c:axId val="33872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722056"/>
        <c:crosses val="autoZero"/>
        <c:auto val="1"/>
        <c:lblOffset val="100"/>
        <c:baseTimeUnit val="years"/>
      </c:dateAx>
      <c:valAx>
        <c:axId val="338722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72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154.29</c:v>
                </c:pt>
                <c:pt idx="1">
                  <c:v>154.88</c:v>
                </c:pt>
                <c:pt idx="2">
                  <c:v>154.43</c:v>
                </c:pt>
                <c:pt idx="3">
                  <c:v>154.56</c:v>
                </c:pt>
                <c:pt idx="4">
                  <c:v>155.91999999999999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76944"/>
        <c:axId val="338076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181.16</c:v>
                </c:pt>
                <c:pt idx="1">
                  <c:v>184.8</c:v>
                </c:pt>
                <c:pt idx="2">
                  <c:v>185.04</c:v>
                </c:pt>
                <c:pt idx="3">
                  <c:v>190.12</c:v>
                </c:pt>
                <c:pt idx="4">
                  <c:v>188.14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76944"/>
        <c:axId val="338076552"/>
      </c:lineChart>
      <c:dateAx>
        <c:axId val="33807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076552"/>
        <c:crosses val="autoZero"/>
        <c:auto val="1"/>
        <c:lblOffset val="100"/>
        <c:baseTimeUnit val="years"/>
      </c:dateAx>
      <c:valAx>
        <c:axId val="338076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07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6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岐阜県　恵那市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53052</v>
      </c>
      <c r="AM8" s="47"/>
      <c r="AN8" s="47"/>
      <c r="AO8" s="47"/>
      <c r="AP8" s="47"/>
      <c r="AQ8" s="47"/>
      <c r="AR8" s="47"/>
      <c r="AS8" s="47"/>
      <c r="AT8" s="43">
        <f>データ!S6</f>
        <v>504.24</v>
      </c>
      <c r="AU8" s="43"/>
      <c r="AV8" s="43"/>
      <c r="AW8" s="43"/>
      <c r="AX8" s="43"/>
      <c r="AY8" s="43"/>
      <c r="AZ8" s="43"/>
      <c r="BA8" s="43"/>
      <c r="BB8" s="43">
        <f>データ!T6</f>
        <v>105.21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33.15</v>
      </c>
      <c r="Q10" s="43"/>
      <c r="R10" s="43"/>
      <c r="S10" s="43"/>
      <c r="T10" s="43"/>
      <c r="U10" s="43"/>
      <c r="V10" s="43"/>
      <c r="W10" s="43">
        <f>データ!P6</f>
        <v>60.89</v>
      </c>
      <c r="X10" s="43"/>
      <c r="Y10" s="43"/>
      <c r="Z10" s="43"/>
      <c r="AA10" s="43"/>
      <c r="AB10" s="43"/>
      <c r="AC10" s="43"/>
      <c r="AD10" s="47">
        <f>データ!Q6</f>
        <v>3726</v>
      </c>
      <c r="AE10" s="47"/>
      <c r="AF10" s="47"/>
      <c r="AG10" s="47"/>
      <c r="AH10" s="47"/>
      <c r="AI10" s="47"/>
      <c r="AJ10" s="47"/>
      <c r="AK10" s="2"/>
      <c r="AL10" s="47">
        <f>データ!U6</f>
        <v>17438</v>
      </c>
      <c r="AM10" s="47"/>
      <c r="AN10" s="47"/>
      <c r="AO10" s="47"/>
      <c r="AP10" s="47"/>
      <c r="AQ10" s="47"/>
      <c r="AR10" s="47"/>
      <c r="AS10" s="47"/>
      <c r="AT10" s="43">
        <f>データ!V6</f>
        <v>5.96</v>
      </c>
      <c r="AU10" s="43"/>
      <c r="AV10" s="43"/>
      <c r="AW10" s="43"/>
      <c r="AX10" s="43"/>
      <c r="AY10" s="43"/>
      <c r="AZ10" s="43"/>
      <c r="BA10" s="43"/>
      <c r="BB10" s="43">
        <f>データ!W6</f>
        <v>2925.84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108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212105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岐阜県　恵那市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33.15</v>
      </c>
      <c r="P6" s="32">
        <f t="shared" si="3"/>
        <v>60.89</v>
      </c>
      <c r="Q6" s="32">
        <f t="shared" si="3"/>
        <v>3726</v>
      </c>
      <c r="R6" s="32">
        <f t="shared" si="3"/>
        <v>53052</v>
      </c>
      <c r="S6" s="32">
        <f t="shared" si="3"/>
        <v>504.24</v>
      </c>
      <c r="T6" s="32">
        <f t="shared" si="3"/>
        <v>105.21</v>
      </c>
      <c r="U6" s="32">
        <f t="shared" si="3"/>
        <v>17438</v>
      </c>
      <c r="V6" s="32">
        <f t="shared" si="3"/>
        <v>5.96</v>
      </c>
      <c r="W6" s="32">
        <f t="shared" si="3"/>
        <v>2925.84</v>
      </c>
      <c r="X6" s="33">
        <f>IF(X7="",NA(),X7)</f>
        <v>97.65</v>
      </c>
      <c r="Y6" s="33">
        <f t="shared" ref="Y6:AG6" si="4">IF(Y7="",NA(),Y7)</f>
        <v>99.25</v>
      </c>
      <c r="Z6" s="33">
        <f t="shared" si="4"/>
        <v>99.32</v>
      </c>
      <c r="AA6" s="33">
        <f t="shared" si="4"/>
        <v>98.46</v>
      </c>
      <c r="AB6" s="33">
        <f t="shared" si="4"/>
        <v>98.3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113.85</v>
      </c>
      <c r="BF6" s="33">
        <f t="shared" ref="BF6:BN6" si="7">IF(BF7="",NA(),BF7)</f>
        <v>94.2</v>
      </c>
      <c r="BG6" s="33">
        <f t="shared" si="7"/>
        <v>79.849999999999994</v>
      </c>
      <c r="BH6" s="33">
        <f t="shared" si="7"/>
        <v>68.569999999999993</v>
      </c>
      <c r="BI6" s="33">
        <f t="shared" si="7"/>
        <v>59.8</v>
      </c>
      <c r="BJ6" s="33">
        <f t="shared" si="7"/>
        <v>904.9</v>
      </c>
      <c r="BK6" s="33">
        <f t="shared" si="7"/>
        <v>793.1</v>
      </c>
      <c r="BL6" s="33">
        <f t="shared" si="7"/>
        <v>759.86</v>
      </c>
      <c r="BM6" s="33">
        <f t="shared" si="7"/>
        <v>739.53</v>
      </c>
      <c r="BN6" s="33">
        <f t="shared" si="7"/>
        <v>721.06</v>
      </c>
      <c r="BO6" s="32" t="str">
        <f>IF(BO7="","",IF(BO7="-","【-】","【"&amp;SUBSTITUTE(TEXT(BO7,"#,##0.00"),"-","△")&amp;"】"))</f>
        <v>【776.35】</v>
      </c>
      <c r="BP6" s="33">
        <f>IF(BP7="",NA(),BP7)</f>
        <v>136.31</v>
      </c>
      <c r="BQ6" s="33">
        <f t="shared" ref="BQ6:BY6" si="8">IF(BQ7="",NA(),BQ7)</f>
        <v>135.59</v>
      </c>
      <c r="BR6" s="33">
        <f t="shared" si="8"/>
        <v>134.97</v>
      </c>
      <c r="BS6" s="33">
        <f t="shared" si="8"/>
        <v>135.33000000000001</v>
      </c>
      <c r="BT6" s="33">
        <f t="shared" si="8"/>
        <v>137.68</v>
      </c>
      <c r="BU6" s="33">
        <f t="shared" si="8"/>
        <v>82.64</v>
      </c>
      <c r="BV6" s="33">
        <f t="shared" si="8"/>
        <v>85.47</v>
      </c>
      <c r="BW6" s="33">
        <f t="shared" si="8"/>
        <v>85.6</v>
      </c>
      <c r="BX6" s="33">
        <f t="shared" si="8"/>
        <v>84.05</v>
      </c>
      <c r="BY6" s="33">
        <f t="shared" si="8"/>
        <v>84.86</v>
      </c>
      <c r="BZ6" s="32" t="str">
        <f>IF(BZ7="","",IF(BZ7="-","【-】","【"&amp;SUBSTITUTE(TEXT(BZ7,"#,##0.00"),"-","△")&amp;"】"))</f>
        <v>【96.57】</v>
      </c>
      <c r="CA6" s="33">
        <f>IF(CA7="",NA(),CA7)</f>
        <v>154.29</v>
      </c>
      <c r="CB6" s="33">
        <f t="shared" ref="CB6:CJ6" si="9">IF(CB7="",NA(),CB7)</f>
        <v>154.88</v>
      </c>
      <c r="CC6" s="33">
        <f t="shared" si="9"/>
        <v>154.43</v>
      </c>
      <c r="CD6" s="33">
        <f t="shared" si="9"/>
        <v>154.56</v>
      </c>
      <c r="CE6" s="33">
        <f t="shared" si="9"/>
        <v>155.91999999999999</v>
      </c>
      <c r="CF6" s="33">
        <f t="shared" si="9"/>
        <v>181.16</v>
      </c>
      <c r="CG6" s="33">
        <f t="shared" si="9"/>
        <v>184.8</v>
      </c>
      <c r="CH6" s="33">
        <f t="shared" si="9"/>
        <v>185.04</v>
      </c>
      <c r="CI6" s="33">
        <f t="shared" si="9"/>
        <v>190.12</v>
      </c>
      <c r="CJ6" s="33">
        <f t="shared" si="9"/>
        <v>188.14</v>
      </c>
      <c r="CK6" s="32" t="str">
        <f>IF(CK7="","",IF(CK7="-","【-】","【"&amp;SUBSTITUTE(TEXT(CK7,"#,##0.00"),"-","△")&amp;"】"))</f>
        <v>【142.28】</v>
      </c>
      <c r="CL6" s="33">
        <f>IF(CL7="",NA(),CL7)</f>
        <v>92.15</v>
      </c>
      <c r="CM6" s="33">
        <f t="shared" ref="CM6:CU6" si="10">IF(CM7="",NA(),CM7)</f>
        <v>93.74</v>
      </c>
      <c r="CN6" s="33">
        <f t="shared" si="10"/>
        <v>91.3</v>
      </c>
      <c r="CO6" s="33">
        <f t="shared" si="10"/>
        <v>81.39</v>
      </c>
      <c r="CP6" s="33">
        <f t="shared" si="10"/>
        <v>81.06</v>
      </c>
      <c r="CQ6" s="33">
        <f t="shared" si="10"/>
        <v>59.02</v>
      </c>
      <c r="CR6" s="33">
        <f t="shared" si="10"/>
        <v>61.95</v>
      </c>
      <c r="CS6" s="33">
        <f t="shared" si="10"/>
        <v>61.91</v>
      </c>
      <c r="CT6" s="33">
        <f t="shared" si="10"/>
        <v>63.6</v>
      </c>
      <c r="CU6" s="33">
        <f t="shared" si="10"/>
        <v>64.23</v>
      </c>
      <c r="CV6" s="32" t="str">
        <f>IF(CV7="","",IF(CV7="-","【-】","【"&amp;SUBSTITUTE(TEXT(CV7,"#,##0.00"),"-","△")&amp;"】"))</f>
        <v>【60.35】</v>
      </c>
      <c r="CW6" s="33">
        <f>IF(CW7="",NA(),CW7)</f>
        <v>98.37</v>
      </c>
      <c r="CX6" s="33">
        <f t="shared" ref="CX6:DF6" si="11">IF(CX7="",NA(),CX7)</f>
        <v>98.34</v>
      </c>
      <c r="CY6" s="33">
        <f t="shared" si="11"/>
        <v>98.36</v>
      </c>
      <c r="CZ6" s="33">
        <f t="shared" si="11"/>
        <v>98.6</v>
      </c>
      <c r="DA6" s="33">
        <f t="shared" si="11"/>
        <v>98.77</v>
      </c>
      <c r="DB6" s="33">
        <f t="shared" si="11"/>
        <v>89.49</v>
      </c>
      <c r="DC6" s="33">
        <f t="shared" si="11"/>
        <v>90.37</v>
      </c>
      <c r="DD6" s="33">
        <f t="shared" si="11"/>
        <v>90.89</v>
      </c>
      <c r="DE6" s="33">
        <f t="shared" si="11"/>
        <v>90.98</v>
      </c>
      <c r="DF6" s="33">
        <f t="shared" si="11"/>
        <v>90.22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0.09</v>
      </c>
      <c r="EJ6" s="33">
        <f t="shared" si="14"/>
        <v>0.05</v>
      </c>
      <c r="EK6" s="33">
        <f t="shared" si="14"/>
        <v>0.24</v>
      </c>
      <c r="EL6" s="33">
        <f t="shared" si="14"/>
        <v>0.15</v>
      </c>
      <c r="EM6" s="33">
        <f t="shared" si="14"/>
        <v>0.11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212105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33.15</v>
      </c>
      <c r="P7" s="36">
        <v>60.89</v>
      </c>
      <c r="Q7" s="36">
        <v>3726</v>
      </c>
      <c r="R7" s="36">
        <v>53052</v>
      </c>
      <c r="S7" s="36">
        <v>504.24</v>
      </c>
      <c r="T7" s="36">
        <v>105.21</v>
      </c>
      <c r="U7" s="36">
        <v>17438</v>
      </c>
      <c r="V7" s="36">
        <v>5.96</v>
      </c>
      <c r="W7" s="36">
        <v>2925.84</v>
      </c>
      <c r="X7" s="36">
        <v>97.65</v>
      </c>
      <c r="Y7" s="36">
        <v>99.25</v>
      </c>
      <c r="Z7" s="36">
        <v>99.32</v>
      </c>
      <c r="AA7" s="36">
        <v>98.46</v>
      </c>
      <c r="AB7" s="36">
        <v>98.3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113.85</v>
      </c>
      <c r="BF7" s="36">
        <v>94.2</v>
      </c>
      <c r="BG7" s="36">
        <v>79.849999999999994</v>
      </c>
      <c r="BH7" s="36">
        <v>68.569999999999993</v>
      </c>
      <c r="BI7" s="36">
        <v>59.8</v>
      </c>
      <c r="BJ7" s="36">
        <v>904.9</v>
      </c>
      <c r="BK7" s="36">
        <v>793.1</v>
      </c>
      <c r="BL7" s="36">
        <v>759.86</v>
      </c>
      <c r="BM7" s="36">
        <v>739.53</v>
      </c>
      <c r="BN7" s="36">
        <v>721.06</v>
      </c>
      <c r="BO7" s="36">
        <v>776.35</v>
      </c>
      <c r="BP7" s="36">
        <v>136.31</v>
      </c>
      <c r="BQ7" s="36">
        <v>135.59</v>
      </c>
      <c r="BR7" s="36">
        <v>134.97</v>
      </c>
      <c r="BS7" s="36">
        <v>135.33000000000001</v>
      </c>
      <c r="BT7" s="36">
        <v>137.68</v>
      </c>
      <c r="BU7" s="36">
        <v>82.64</v>
      </c>
      <c r="BV7" s="36">
        <v>85.47</v>
      </c>
      <c r="BW7" s="36">
        <v>85.6</v>
      </c>
      <c r="BX7" s="36">
        <v>84.05</v>
      </c>
      <c r="BY7" s="36">
        <v>84.86</v>
      </c>
      <c r="BZ7" s="36">
        <v>96.57</v>
      </c>
      <c r="CA7" s="36">
        <v>154.29</v>
      </c>
      <c r="CB7" s="36">
        <v>154.88</v>
      </c>
      <c r="CC7" s="36">
        <v>154.43</v>
      </c>
      <c r="CD7" s="36">
        <v>154.56</v>
      </c>
      <c r="CE7" s="36">
        <v>155.91999999999999</v>
      </c>
      <c r="CF7" s="36">
        <v>181.16</v>
      </c>
      <c r="CG7" s="36">
        <v>184.8</v>
      </c>
      <c r="CH7" s="36">
        <v>185.04</v>
      </c>
      <c r="CI7" s="36">
        <v>190.12</v>
      </c>
      <c r="CJ7" s="36">
        <v>188.14</v>
      </c>
      <c r="CK7" s="36">
        <v>142.28</v>
      </c>
      <c r="CL7" s="36">
        <v>92.15</v>
      </c>
      <c r="CM7" s="36">
        <v>93.74</v>
      </c>
      <c r="CN7" s="36">
        <v>91.3</v>
      </c>
      <c r="CO7" s="36">
        <v>81.39</v>
      </c>
      <c r="CP7" s="36">
        <v>81.06</v>
      </c>
      <c r="CQ7" s="36">
        <v>59.02</v>
      </c>
      <c r="CR7" s="36">
        <v>61.95</v>
      </c>
      <c r="CS7" s="36">
        <v>61.91</v>
      </c>
      <c r="CT7" s="36">
        <v>63.6</v>
      </c>
      <c r="CU7" s="36">
        <v>64.23</v>
      </c>
      <c r="CV7" s="36">
        <v>60.35</v>
      </c>
      <c r="CW7" s="36">
        <v>98.37</v>
      </c>
      <c r="CX7" s="36">
        <v>98.34</v>
      </c>
      <c r="CY7" s="36">
        <v>98.36</v>
      </c>
      <c r="CZ7" s="36">
        <v>98.6</v>
      </c>
      <c r="DA7" s="36">
        <v>98.77</v>
      </c>
      <c r="DB7" s="36">
        <v>89.49</v>
      </c>
      <c r="DC7" s="36">
        <v>90.37</v>
      </c>
      <c r="DD7" s="36">
        <v>90.89</v>
      </c>
      <c r="DE7" s="36">
        <v>90.98</v>
      </c>
      <c r="DF7" s="36">
        <v>90.22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0.09</v>
      </c>
      <c r="EJ7" s="36">
        <v>0.05</v>
      </c>
      <c r="EK7" s="36">
        <v>0.24</v>
      </c>
      <c r="EL7" s="36">
        <v>0.15</v>
      </c>
      <c r="EM7" s="36">
        <v>0.11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伊藤　輝彦</cp:lastModifiedBy>
  <cp:lastPrinted>2016-02-18T08:36:06Z</cp:lastPrinted>
  <dcterms:created xsi:type="dcterms:W3CDTF">2016-02-03T08:52:33Z</dcterms:created>
  <dcterms:modified xsi:type="dcterms:W3CDTF">2016-03-07T00:11:32Z</dcterms:modified>
</cp:coreProperties>
</file>