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uhiko_itou\Desktop\webアップ用\分析表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<sst xmlns="http://schemas.openxmlformats.org/spreadsheetml/2006/main" count="221" uniqueCount="111">
  <si>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</si>
  <si>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</si>
  <si>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</si>
  <si>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</si>
  <si>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</si>
  <si>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</si>
  <si>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</si>
  <si>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</si>
  <si>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</si>
  <si>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</si>
  <si>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</si>
  <si>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</si>
  <si>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</si>
  <si>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</si>
  <si>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</si>
  <si>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</si>
  <si>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</si>
  <si>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</si>
  <si>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</si>
  <si>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</si>
  <si>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</si>
  <si>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</si>
  <si>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</si>
  <si>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</si>
  <si>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</si>
  <si>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</si>
  <si>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</si>
  <si>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</si>
  <si>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</si>
  <si>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</si>
  <si>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</si>
  <si>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</si>
  <si>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</si>
  <si>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</si>
  <si>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</si>
  <si>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</si>
  <si>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</si>
  <si>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</si>
  <si>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</si>
  <si>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</si>
  <si>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</si>
  <si>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</si>
  <si>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</si>
  <si>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</si>
  <si>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</si>
  <si>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</si>
  <si>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</si>
  <si>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</si>
  <si>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</si>
  <si>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</si>
  <si>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</si>
  <si>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</si>
  <si>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</si>
  <si>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</si>
  <si>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</si>
  <si>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</si>
  <si>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</si>
  <si>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</si>
  <si>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</si>
  <si>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</si>
  <si>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</si>
  <si>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</si>
  <si>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</si>
  <si>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</si>
  <si>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</si>
  <si>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</si>
  <si>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</si>
  <si>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</si>
  <si>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</si>
  <si>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</si>
  <si>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</si>
  <si>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</si>
  <si>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</si>
  <si>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</si>
  <si>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</si>
  <si>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</si>
  <si>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</si>
  <si>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</si>
  <si>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</si>
  <si>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</si>
  <si>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</si>
  <si>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</si>
  <si>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</si>
  <si>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</si>
  <si>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</si>
  <si>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</si>
  <si>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</si>
  <si>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</si>
  <si>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</si>
  <si>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</si>
  <si>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</si>
  <si>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</si>
  <si>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</si>
  <si>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</si>
  <si>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</si>
  <si>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</si>
  <si>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岐阜県　恵那市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</si>
  <si>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</si>
  <si>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</si>
  <si>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</si>
  <si>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</si>
  <si>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</si>
  <si>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</si>
  <si>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</si>
  <si>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</si>
  <si>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</si>
  <si>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</si>
  <si>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</si>
  <si>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経営状況は、安定しているが、当市の人口は、近年減少傾向が続いており、また、節水型設備の普及により、処理水量は減少傾向であるため、施設利用率等、課題となっている。
　管路の更新は、管渠の改築等の必要性を把握し、計画的な更新を検討する必要がある。</t>
    <rPh sb="107" eb="108">
      <t>テキ</t>
    </rPh>
    <phoneticPr fontId="4"/>
  </si>
  <si>
    <t>　4処理区の中において、早いもので、H7年度でから供用開始をしています。公共下水道事業や特定環境保全公共下水道事業と同様に、管渠の改築等の必要性を的確に把握し、計画的な更新を検討する必要がある。</t>
    <rPh sb="2" eb="4">
      <t>ショリ</t>
    </rPh>
    <rPh sb="4" eb="5">
      <t>ク</t>
    </rPh>
    <rPh sb="6" eb="7">
      <t>ナカ</t>
    </rPh>
    <rPh sb="12" eb="13">
      <t>ハヤ</t>
    </rPh>
    <rPh sb="20" eb="22">
      <t>ネンド</t>
    </rPh>
    <rPh sb="25" eb="27">
      <t>キョウヨウ</t>
    </rPh>
    <rPh sb="27" eb="29">
      <t>カイシ</t>
    </rPh>
    <rPh sb="36" eb="38">
      <t>コウキョウ</t>
    </rPh>
    <rPh sb="38" eb="41">
      <t>ゲスイドウ</t>
    </rPh>
    <rPh sb="41" eb="43">
      <t>ジギョウ</t>
    </rPh>
    <rPh sb="44" eb="46">
      <t>トクテイ</t>
    </rPh>
    <rPh sb="46" eb="48">
      <t>カンキョウ</t>
    </rPh>
    <rPh sb="48" eb="50">
      <t>ホゼン</t>
    </rPh>
    <rPh sb="50" eb="52">
      <t>コウキョウ</t>
    </rPh>
    <rPh sb="52" eb="55">
      <t>ゲスイドウ</t>
    </rPh>
    <rPh sb="55" eb="57">
      <t>ジギョウ</t>
    </rPh>
    <rPh sb="58" eb="60">
      <t>ドウヨウ</t>
    </rPh>
    <phoneticPr fontId="4"/>
  </si>
  <si>
    <t>①収益的収支比率（％）
　H22年度から上昇しており、H24年度以降の3ヶ年は91％を推移している。
④企業債残高対事業規模比率（％）
　今後、見込まれる、処理場や管渠の老朽化による更新等、地方債の借入には、投資規模・収益の適正を検討する必要がある。
⑤経費回収率（％）
　40％後半から50％後半を推移している。処理場の統廃合の影響により下落したが、類似団体平均値と同程度である。一般会計の繰出金の負担を軽減するよう経費削減や収益確保等、検討する必要がある。
⑥汚水処理原価（％）
　水洗化率が低く、点在する処理場の維持管理に係る経費等のため、類似団体平均値より高い。H22年度からほぼ横ばいである。
⑦施設利用率（％）
　類似団体平均値より低く、H23年度から下落傾向である。
⑧水洗化率（％）
　処理場の統廃合の影響により、H25年度に下落した。それ以前は、類似団体平均を上回っている。
　以上から、経営の健全性・効率性は、類似団体平均値より比較的に高く、安定している。処理場の統廃合を実施し、6から4施設となり、経費削減に努めた。また、今後も、一般会計の繰出金の負担を軽減するよう経費削減や収益確保等、経営安定化に向けての検討をする必要がある。</t>
    <rPh sb="72" eb="74">
      <t>ミコ</t>
    </rPh>
    <rPh sb="170" eb="172">
      <t>ゲラク</t>
    </rPh>
    <rPh sb="220" eb="222">
      <t>ケントウ</t>
    </rPh>
    <rPh sb="224" eb="226">
      <t>ヒツヨウ</t>
    </rPh>
    <rPh sb="439" eb="442">
      <t>ショリジョウ</t>
    </rPh>
    <rPh sb="443" eb="446">
      <t>トウハイゴウ</t>
    </rPh>
    <rPh sb="447" eb="449">
      <t>ジッシ</t>
    </rPh>
    <rPh sb="455" eb="457">
      <t>シセツ</t>
    </rPh>
    <rPh sb="461" eb="463">
      <t>ケイヒ</t>
    </rPh>
    <rPh sb="463" eb="465">
      <t>サクゲン</t>
    </rPh>
    <rPh sb="466" eb="467">
      <t>ツト</t>
    </rPh>
    <rPh sb="473" eb="475">
      <t>コンゴ</t>
    </rPh>
    <rPh sb="482" eb="484">
      <t>クリダ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</si>
</sst>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343472"/>
        <c:axId val="384343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343472"/>
        <c:axId val="384343864"/>
      </c:lineChart>
      <c:dateAx>
        <c:axId val="38434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343864"/>
        <c:crosses val="autoZero"/>
        <c:auto val="1"/>
        <c:lblOffset val="100"/>
        <c:baseTimeUnit val="years"/>
      </c:dateAx>
      <c:valAx>
        <c:axId val="384343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434347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45.72</c:v>
                </c:pt>
                <c:pt idx="1">
                  <c:v>47.04</c:v>
                </c:pt>
                <c:pt idx="2">
                  <c:v>45.38</c:v>
                </c:pt>
                <c:pt idx="3">
                  <c:v>43.95</c:v>
                </c:pt>
                <c:pt idx="4">
                  <c:v>40.79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057136"/>
        <c:axId val="427057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57136"/>
        <c:axId val="427057528"/>
      </c:lineChart>
      <c:dateAx>
        <c:axId val="427057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057528"/>
        <c:crosses val="autoZero"/>
        <c:auto val="1"/>
        <c:lblOffset val="100"/>
        <c:baseTimeUnit val="years"/>
      </c:dateAx>
      <c:valAx>
        <c:axId val="427057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057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84.24</c:v>
                </c:pt>
                <c:pt idx="1">
                  <c:v>84.09</c:v>
                </c:pt>
                <c:pt idx="2">
                  <c:v>84.93</c:v>
                </c:pt>
                <c:pt idx="3">
                  <c:v>81.62</c:v>
                </c:pt>
                <c:pt idx="4">
                  <c:v>80.39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058704"/>
        <c:axId val="427059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58704"/>
        <c:axId val="427059096"/>
      </c:lineChart>
      <c:dateAx>
        <c:axId val="427058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059096"/>
        <c:crosses val="autoZero"/>
        <c:auto val="1"/>
        <c:lblOffset val="100"/>
        <c:baseTimeUnit val="years"/>
      </c:dateAx>
      <c:valAx>
        <c:axId val="427059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058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87.94</c:v>
                </c:pt>
                <c:pt idx="1">
                  <c:v>87.46</c:v>
                </c:pt>
                <c:pt idx="2">
                  <c:v>91.16</c:v>
                </c:pt>
                <c:pt idx="3">
                  <c:v>91.79</c:v>
                </c:pt>
                <c:pt idx="4">
                  <c:v>91.56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345040"/>
        <c:axId val="384345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345040"/>
        <c:axId val="384345432"/>
      </c:lineChart>
      <c:dateAx>
        <c:axId val="38434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345432"/>
        <c:crosses val="autoZero"/>
        <c:auto val="1"/>
        <c:lblOffset val="100"/>
        <c:baseTimeUnit val="years"/>
      </c:dateAx>
      <c:valAx>
        <c:axId val="384345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434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346608"/>
        <c:axId val="38332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346608"/>
        <c:axId val="383321664"/>
      </c:lineChart>
      <c:dateAx>
        <c:axId val="384346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321664"/>
        <c:crosses val="autoZero"/>
        <c:auto val="1"/>
        <c:lblOffset val="100"/>
        <c:baseTimeUnit val="years"/>
      </c:dateAx>
      <c:valAx>
        <c:axId val="38332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4346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711792"/>
        <c:axId val="426712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11792"/>
        <c:axId val="426712184"/>
      </c:lineChart>
      <c:dateAx>
        <c:axId val="42671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712184"/>
        <c:crosses val="autoZero"/>
        <c:auto val="1"/>
        <c:lblOffset val="100"/>
        <c:baseTimeUnit val="years"/>
      </c:dateAx>
      <c:valAx>
        <c:axId val="426712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71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713360"/>
        <c:axId val="426713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13360"/>
        <c:axId val="426713752"/>
      </c:lineChart>
      <c:dateAx>
        <c:axId val="42671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713752"/>
        <c:crosses val="autoZero"/>
        <c:auto val="1"/>
        <c:lblOffset val="100"/>
        <c:baseTimeUnit val="years"/>
      </c:dateAx>
      <c:valAx>
        <c:axId val="426713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71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714928"/>
        <c:axId val="426715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14928"/>
        <c:axId val="426715320"/>
      </c:lineChart>
      <c:dateAx>
        <c:axId val="42671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715320"/>
        <c:crosses val="autoZero"/>
        <c:auto val="1"/>
        <c:lblOffset val="100"/>
        <c:baseTimeUnit val="years"/>
      </c:dateAx>
      <c:valAx>
        <c:axId val="426715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71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39.36</c:v>
                </c:pt>
                <c:pt idx="1">
                  <c:v>31.49</c:v>
                </c:pt>
                <c:pt idx="2">
                  <c:v>28.51</c:v>
                </c:pt>
                <c:pt idx="3">
                  <c:v>76.88</c:v>
                </c:pt>
                <c:pt idx="4">
                  <c:v>4.9400000000000004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716496"/>
        <c:axId val="426716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16496"/>
        <c:axId val="426716888"/>
      </c:lineChart>
      <c:dateAx>
        <c:axId val="42671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716888"/>
        <c:crosses val="autoZero"/>
        <c:auto val="1"/>
        <c:lblOffset val="100"/>
        <c:baseTimeUnit val="years"/>
      </c:dateAx>
      <c:valAx>
        <c:axId val="426716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71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57.29</c:v>
                </c:pt>
                <c:pt idx="1">
                  <c:v>49.29</c:v>
                </c:pt>
                <c:pt idx="2">
                  <c:v>55.98</c:v>
                </c:pt>
                <c:pt idx="3">
                  <c:v>56.78</c:v>
                </c:pt>
                <c:pt idx="4">
                  <c:v>49.65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718064"/>
        <c:axId val="426718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18064"/>
        <c:axId val="426718456"/>
      </c:lineChart>
      <c:dateAx>
        <c:axId val="42671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718456"/>
        <c:crosses val="autoZero"/>
        <c:auto val="1"/>
        <c:lblOffset val="100"/>
        <c:baseTimeUnit val="years"/>
      </c:dateAx>
      <c:valAx>
        <c:axId val="426718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71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385.28</c:v>
                </c:pt>
                <c:pt idx="1">
                  <c:v>432.79</c:v>
                </c:pt>
                <c:pt idx="2">
                  <c:v>378.68</c:v>
                </c:pt>
                <c:pt idx="3">
                  <c:v>386.03</c:v>
                </c:pt>
                <c:pt idx="4">
                  <c:v>395.03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055568"/>
        <c:axId val="427055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55568"/>
        <c:axId val="427055960"/>
      </c:lineChart>
      <c:dateAx>
        <c:axId val="42705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055960"/>
        <c:crosses val="autoZero"/>
        <c:auto val="1"/>
        <c:lblOffset val="100"/>
        <c:baseTimeUnit val="years"/>
      </c:dateAx>
      <c:valAx>
        <c:axId val="427055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05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P10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岐阜県　恵那市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53052</v>
      </c>
      <c r="AM8" s="47"/>
      <c r="AN8" s="47"/>
      <c r="AO8" s="47"/>
      <c r="AP8" s="47"/>
      <c r="AQ8" s="47"/>
      <c r="AR8" s="47"/>
      <c r="AS8" s="47"/>
      <c r="AT8" s="43">
        <f>データ!S6</f>
        <v>504.24</v>
      </c>
      <c r="AU8" s="43"/>
      <c r="AV8" s="43"/>
      <c r="AW8" s="43"/>
      <c r="AX8" s="43"/>
      <c r="AY8" s="43"/>
      <c r="AZ8" s="43"/>
      <c r="BA8" s="43"/>
      <c r="BB8" s="43">
        <f>データ!T6</f>
        <v>105.21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4.71</v>
      </c>
      <c r="Q10" s="43"/>
      <c r="R10" s="43"/>
      <c r="S10" s="43"/>
      <c r="T10" s="43"/>
      <c r="U10" s="43"/>
      <c r="V10" s="43"/>
      <c r="W10" s="43">
        <f>データ!P6</f>
        <v>102.34</v>
      </c>
      <c r="X10" s="43"/>
      <c r="Y10" s="43"/>
      <c r="Z10" s="43"/>
      <c r="AA10" s="43"/>
      <c r="AB10" s="43"/>
      <c r="AC10" s="43"/>
      <c r="AD10" s="47">
        <f>データ!Q6</f>
        <v>3726</v>
      </c>
      <c r="AE10" s="47"/>
      <c r="AF10" s="47"/>
      <c r="AG10" s="47"/>
      <c r="AH10" s="47"/>
      <c r="AI10" s="47"/>
      <c r="AJ10" s="47"/>
      <c r="AK10" s="2"/>
      <c r="AL10" s="47">
        <f>データ!U6</f>
        <v>2478</v>
      </c>
      <c r="AM10" s="47"/>
      <c r="AN10" s="47"/>
      <c r="AO10" s="47"/>
      <c r="AP10" s="47"/>
      <c r="AQ10" s="47"/>
      <c r="AR10" s="47"/>
      <c r="AS10" s="47"/>
      <c r="AT10" s="43">
        <f>データ!V6</f>
        <v>6.54</v>
      </c>
      <c r="AU10" s="43"/>
      <c r="AV10" s="43"/>
      <c r="AW10" s="43"/>
      <c r="AX10" s="43"/>
      <c r="AY10" s="43"/>
      <c r="AZ10" s="43"/>
      <c r="BA10" s="43"/>
      <c r="BB10" s="43">
        <f>データ!W6</f>
        <v>378.9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3" t="s">
        <v>109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3" t="s">
        <v>108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212105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岐阜県　恵那市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4.71</v>
      </c>
      <c r="P6" s="32">
        <f t="shared" si="3"/>
        <v>102.34</v>
      </c>
      <c r="Q6" s="32">
        <f t="shared" si="3"/>
        <v>3726</v>
      </c>
      <c r="R6" s="32">
        <f t="shared" si="3"/>
        <v>53052</v>
      </c>
      <c r="S6" s="32">
        <f t="shared" si="3"/>
        <v>504.24</v>
      </c>
      <c r="T6" s="32">
        <f t="shared" si="3"/>
        <v>105.21</v>
      </c>
      <c r="U6" s="32">
        <f t="shared" si="3"/>
        <v>2478</v>
      </c>
      <c r="V6" s="32">
        <f t="shared" si="3"/>
        <v>6.54</v>
      </c>
      <c r="W6" s="32">
        <f t="shared" si="3"/>
        <v>378.9</v>
      </c>
      <c r="X6" s="33">
        <f>IF(X7="",NA(),X7)</f>
        <v>87.94</v>
      </c>
      <c r="Y6" s="33">
        <f t="shared" ref="Y6:AG6" si="4">IF(Y7="",NA(),Y7)</f>
        <v>87.46</v>
      </c>
      <c r="Z6" s="33">
        <f t="shared" si="4"/>
        <v>91.16</v>
      </c>
      <c r="AA6" s="33">
        <f t="shared" si="4"/>
        <v>91.79</v>
      </c>
      <c r="AB6" s="33">
        <f t="shared" si="4"/>
        <v>91.56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39.36</v>
      </c>
      <c r="BF6" s="33">
        <f t="shared" ref="BF6:BN6" si="7">IF(BF7="",NA(),BF7)</f>
        <v>31.49</v>
      </c>
      <c r="BG6" s="33">
        <f t="shared" si="7"/>
        <v>28.51</v>
      </c>
      <c r="BH6" s="33">
        <f t="shared" si="7"/>
        <v>76.88</v>
      </c>
      <c r="BI6" s="33">
        <f t="shared" si="7"/>
        <v>4.9400000000000004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57.29</v>
      </c>
      <c r="BQ6" s="33">
        <f t="shared" ref="BQ6:BY6" si="8">IF(BQ7="",NA(),BQ7)</f>
        <v>49.29</v>
      </c>
      <c r="BR6" s="33">
        <f t="shared" si="8"/>
        <v>55.98</v>
      </c>
      <c r="BS6" s="33">
        <f t="shared" si="8"/>
        <v>56.78</v>
      </c>
      <c r="BT6" s="33">
        <f t="shared" si="8"/>
        <v>49.65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385.28</v>
      </c>
      <c r="CB6" s="33">
        <f t="shared" ref="CB6:CJ6" si="9">IF(CB7="",NA(),CB7)</f>
        <v>432.79</v>
      </c>
      <c r="CC6" s="33">
        <f t="shared" si="9"/>
        <v>378.68</v>
      </c>
      <c r="CD6" s="33">
        <f t="shared" si="9"/>
        <v>386.03</v>
      </c>
      <c r="CE6" s="33">
        <f t="shared" si="9"/>
        <v>395.03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45.72</v>
      </c>
      <c r="CM6" s="33">
        <f t="shared" ref="CM6:CU6" si="10">IF(CM7="",NA(),CM7)</f>
        <v>47.04</v>
      </c>
      <c r="CN6" s="33">
        <f t="shared" si="10"/>
        <v>45.38</v>
      </c>
      <c r="CO6" s="33">
        <f t="shared" si="10"/>
        <v>43.95</v>
      </c>
      <c r="CP6" s="33">
        <f t="shared" si="10"/>
        <v>40.79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84.24</v>
      </c>
      <c r="CX6" s="33">
        <f t="shared" ref="CX6:DF6" si="11">IF(CX7="",NA(),CX7)</f>
        <v>84.09</v>
      </c>
      <c r="CY6" s="33">
        <f t="shared" si="11"/>
        <v>84.93</v>
      </c>
      <c r="CZ6" s="33">
        <f t="shared" si="11"/>
        <v>81.62</v>
      </c>
      <c r="DA6" s="33">
        <f t="shared" si="11"/>
        <v>80.39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212105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4.71</v>
      </c>
      <c r="P7" s="36">
        <v>102.34</v>
      </c>
      <c r="Q7" s="36">
        <v>3726</v>
      </c>
      <c r="R7" s="36">
        <v>53052</v>
      </c>
      <c r="S7" s="36">
        <v>504.24</v>
      </c>
      <c r="T7" s="36">
        <v>105.21</v>
      </c>
      <c r="U7" s="36">
        <v>2478</v>
      </c>
      <c r="V7" s="36">
        <v>6.54</v>
      </c>
      <c r="W7" s="36">
        <v>378.9</v>
      </c>
      <c r="X7" s="36">
        <v>87.94</v>
      </c>
      <c r="Y7" s="36">
        <v>87.46</v>
      </c>
      <c r="Z7" s="36">
        <v>91.16</v>
      </c>
      <c r="AA7" s="36">
        <v>91.79</v>
      </c>
      <c r="AB7" s="36">
        <v>91.56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39.36</v>
      </c>
      <c r="BF7" s="36">
        <v>31.49</v>
      </c>
      <c r="BG7" s="36">
        <v>28.51</v>
      </c>
      <c r="BH7" s="36">
        <v>76.88</v>
      </c>
      <c r="BI7" s="36">
        <v>4.9400000000000004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57.29</v>
      </c>
      <c r="BQ7" s="36">
        <v>49.29</v>
      </c>
      <c r="BR7" s="36">
        <v>55.98</v>
      </c>
      <c r="BS7" s="36">
        <v>56.78</v>
      </c>
      <c r="BT7" s="36">
        <v>49.65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385.28</v>
      </c>
      <c r="CB7" s="36">
        <v>432.79</v>
      </c>
      <c r="CC7" s="36">
        <v>378.68</v>
      </c>
      <c r="CD7" s="36">
        <v>386.03</v>
      </c>
      <c r="CE7" s="36">
        <v>395.03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45.72</v>
      </c>
      <c r="CM7" s="36">
        <v>47.04</v>
      </c>
      <c r="CN7" s="36">
        <v>45.38</v>
      </c>
      <c r="CO7" s="36">
        <v>43.95</v>
      </c>
      <c r="CP7" s="36">
        <v>40.79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84.24</v>
      </c>
      <c r="CX7" s="36">
        <v>84.09</v>
      </c>
      <c r="CY7" s="36">
        <v>84.93</v>
      </c>
      <c r="CZ7" s="36">
        <v>81.62</v>
      </c>
      <c r="DA7" s="36">
        <v>80.39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伊藤　輝彦</cp:lastModifiedBy>
  <cp:lastPrinted>2016-02-18T08:36:18Z</cp:lastPrinted>
  <dcterms:created xsi:type="dcterms:W3CDTF">2016-02-03T09:14:02Z</dcterms:created>
  <dcterms:modified xsi:type="dcterms:W3CDTF">2016-03-07T00:11:23Z</dcterms:modified>
  <cp:category/>
</cp:coreProperties>
</file>