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uhiko_itou\Desktop\webアップ用\分析表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<sst xmlns="http://schemas.openxmlformats.org/spreadsheetml/2006/main" count="221" uniqueCount="111">
  <si>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</si>
  <si>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</si>
  <si>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</si>
  <si>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</si>
  <si>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</si>
  <si>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</si>
  <si>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</si>
  <si>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</si>
  <si>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</si>
  <si>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</si>
  <si>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</si>
  <si>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</si>
  <si>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</si>
  <si>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</si>
  <si>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</si>
  <si>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</si>
  <si>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</si>
  <si>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</si>
  <si>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</si>
  <si>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</si>
  <si>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</si>
  <si>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</si>
  <si>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</si>
  <si>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</si>
  <si>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</si>
  <si>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</si>
  <si>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</si>
  <si>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</si>
  <si>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</si>
  <si>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</si>
  <si>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</si>
  <si>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</si>
  <si>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</si>
  <si>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</si>
  <si>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</si>
  <si>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</si>
  <si>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</si>
  <si>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</si>
  <si>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</si>
  <si>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</si>
  <si>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</si>
  <si>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</si>
  <si>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</si>
  <si>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</si>
  <si>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</si>
  <si>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</si>
  <si>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</si>
  <si>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</si>
  <si>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</si>
  <si>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</si>
  <si>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</si>
  <si>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</si>
  <si>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</si>
  <si>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</si>
  <si>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</si>
  <si>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</si>
  <si>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</si>
  <si>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</si>
  <si>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</si>
  <si>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</si>
  <si>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</si>
  <si>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</si>
  <si>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</si>
  <si>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</si>
  <si>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</si>
  <si>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</si>
  <si>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</si>
  <si>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</si>
  <si>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</si>
  <si>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</si>
  <si>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</si>
  <si>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</si>
  <si>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</si>
  <si>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</si>
  <si>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</si>
  <si>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</si>
  <si>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</si>
  <si>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</si>
  <si>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</si>
  <si>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</si>
  <si>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</si>
  <si>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</si>
  <si>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</si>
  <si>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</si>
  <si>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</si>
  <si>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</si>
  <si>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</si>
  <si>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</si>
  <si>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</si>
  <si>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</si>
  <si>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</si>
  <si>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</si>
  <si>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</si>
  <si>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</si>
  <si>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</si>
  <si>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</si>
  <si>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　恵那市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</si>
  <si>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</si>
  <si>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</si>
  <si>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</si>
  <si>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</si>
  <si>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</si>
  <si>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</si>
  <si>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</si>
  <si>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</si>
  <si>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</si>
  <si>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</si>
  <si>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</si>
  <si>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経営状況は、安定しているが、当市の人口は、近年減少傾向が続いており、また、節水型設備の普及により、処理水量は減少傾向であるため、施設利用率や水洗化率向上等、課題となっている。
　管路の更新は、管渠の改築等の必要性を把握し、計画的な更新を検討する必要がある。</t>
    <rPh sb="114" eb="115">
      <t>テキ</t>
    </rPh>
    <phoneticPr fontId="4"/>
  </si>
  <si>
    <t>　5処理区の中において、早いもので、H6年度でから供用開始をしています。処理場に関しては、一部、長寿命化計画を策定し、改築・更新等推進している。管渠に関しては、処理場と同様に、改築等の必要性を的確に把握し、計画的な更新を検討する必要がある。</t>
    <rPh sb="2" eb="4">
      <t>ショリ</t>
    </rPh>
    <rPh sb="4" eb="5">
      <t>ク</t>
    </rPh>
    <rPh sb="45" eb="47">
      <t>イチブ</t>
    </rPh>
    <phoneticPr fontId="4"/>
  </si>
  <si>
    <t>①収益的収支比率（％）
　H22年度から上昇傾向である。
④企業債残高対事業規模比率（％）
　H22年度から下落傾向である。今後、見込まれる、処理場や管渠の老朽化による更新等、地方債の借入には、投資規模・収益の適正を検討する必要がある。
⑤経費回収率（％）
　現在、80％前半で、類似団体平均を上回っている。今後も、現状を維持できるよう、また、一般会計の繰出金の負担を軽減するよう安定した経営を行う。
⑥汚水処理原価（％）
　類似団体平均値と同程度で、H25年度より下落している。
⑦施設利用率（％）
　処理場類似団体平均値と同程度で、処理場の統廃合の影響により、H24年度から上昇傾向である。
⑧水洗化率（％）
　H22年度から上昇傾向で、類似団体平均に近づいている。
　以上から、経営の健全性・効率性は、類似団体平均値と同程度で、安定している。また、一般会計の繰出金の負担を軽減するよう、収益確保や経費削減等、経営安定化に向けての検討をする必要がある。</t>
    <rPh sb="177" eb="179">
      <t>クリダ</t>
    </rPh>
    <rPh sb="252" eb="255">
      <t>ショリジョウ</t>
    </rPh>
    <rPh sb="383" eb="385">
      <t>クリダ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</si>
</sst>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373456"/>
        <c:axId val="38169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373456"/>
        <c:axId val="381692232"/>
      </c:lineChart>
      <c:dateAx>
        <c:axId val="37937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92232"/>
        <c:crosses val="autoZero"/>
        <c:auto val="1"/>
        <c:lblOffset val="100"/>
        <c:baseTimeUnit val="years"/>
      </c:dateAx>
      <c:valAx>
        <c:axId val="38169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37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52.86</c:v>
                </c:pt>
                <c:pt idx="2">
                  <c:v>51.2</c:v>
                </c:pt>
                <c:pt idx="3">
                  <c:v>54.32</c:v>
                </c:pt>
                <c:pt idx="4">
                  <c:v>61.47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72976"/>
        <c:axId val="38307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72976"/>
        <c:axId val="383073368"/>
      </c:lineChart>
      <c:dateAx>
        <c:axId val="38307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073368"/>
        <c:crosses val="autoZero"/>
        <c:auto val="1"/>
        <c:lblOffset val="100"/>
        <c:baseTimeUnit val="years"/>
      </c:dateAx>
      <c:valAx>
        <c:axId val="38307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07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73.209999999999994</c:v>
                </c:pt>
                <c:pt idx="1">
                  <c:v>73.53</c:v>
                </c:pt>
                <c:pt idx="2">
                  <c:v>74.52</c:v>
                </c:pt>
                <c:pt idx="3">
                  <c:v>77.599999999999994</c:v>
                </c:pt>
                <c:pt idx="4">
                  <c:v>78.38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74544"/>
        <c:axId val="38332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74544"/>
        <c:axId val="383320880"/>
      </c:lineChart>
      <c:dateAx>
        <c:axId val="38307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320880"/>
        <c:crosses val="autoZero"/>
        <c:auto val="1"/>
        <c:lblOffset val="100"/>
        <c:baseTimeUnit val="years"/>
      </c:dateAx>
      <c:valAx>
        <c:axId val="38332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07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72.02</c:v>
                </c:pt>
                <c:pt idx="1">
                  <c:v>75.33</c:v>
                </c:pt>
                <c:pt idx="2">
                  <c:v>96.54</c:v>
                </c:pt>
                <c:pt idx="3">
                  <c:v>94.35</c:v>
                </c:pt>
                <c:pt idx="4">
                  <c:v>97.84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93408"/>
        <c:axId val="381693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93408"/>
        <c:axId val="381693800"/>
      </c:lineChart>
      <c:dateAx>
        <c:axId val="3816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93800"/>
        <c:crosses val="autoZero"/>
        <c:auto val="1"/>
        <c:lblOffset val="100"/>
        <c:baseTimeUnit val="years"/>
      </c:dateAx>
      <c:valAx>
        <c:axId val="381693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6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94976"/>
        <c:axId val="38169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94976"/>
        <c:axId val="381695368"/>
      </c:lineChart>
      <c:dateAx>
        <c:axId val="38169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95368"/>
        <c:crosses val="autoZero"/>
        <c:auto val="1"/>
        <c:lblOffset val="100"/>
        <c:baseTimeUnit val="years"/>
      </c:dateAx>
      <c:valAx>
        <c:axId val="38169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69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94768"/>
        <c:axId val="38139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94768"/>
        <c:axId val="381395160"/>
      </c:lineChart>
      <c:dateAx>
        <c:axId val="38139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395160"/>
        <c:crosses val="autoZero"/>
        <c:auto val="1"/>
        <c:lblOffset val="100"/>
        <c:baseTimeUnit val="years"/>
      </c:dateAx>
      <c:valAx>
        <c:axId val="38139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39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96336"/>
        <c:axId val="38139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96336"/>
        <c:axId val="381396728"/>
      </c:lineChart>
      <c:dateAx>
        <c:axId val="38139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396728"/>
        <c:crosses val="autoZero"/>
        <c:auto val="1"/>
        <c:lblOffset val="100"/>
        <c:baseTimeUnit val="years"/>
      </c:dateAx>
      <c:valAx>
        <c:axId val="38139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39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97904"/>
        <c:axId val="383009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97904"/>
        <c:axId val="383009576"/>
      </c:lineChart>
      <c:dateAx>
        <c:axId val="38139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009576"/>
        <c:crosses val="autoZero"/>
        <c:auto val="1"/>
        <c:lblOffset val="100"/>
        <c:baseTimeUnit val="years"/>
      </c:dateAx>
      <c:valAx>
        <c:axId val="383009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39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431.1</c:v>
                </c:pt>
                <c:pt idx="1">
                  <c:v>363.6</c:v>
                </c:pt>
                <c:pt idx="2">
                  <c:v>324.69</c:v>
                </c:pt>
                <c:pt idx="3">
                  <c:v>266.75</c:v>
                </c:pt>
                <c:pt idx="4">
                  <c:v>219.21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10752"/>
        <c:axId val="383011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10752"/>
        <c:axId val="383011144"/>
      </c:lineChart>
      <c:dateAx>
        <c:axId val="38301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011144"/>
        <c:crosses val="autoZero"/>
        <c:auto val="1"/>
        <c:lblOffset val="100"/>
        <c:baseTimeUnit val="years"/>
      </c:dateAx>
      <c:valAx>
        <c:axId val="383011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01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83.43</c:v>
                </c:pt>
                <c:pt idx="1">
                  <c:v>83.76</c:v>
                </c:pt>
                <c:pt idx="2">
                  <c:v>75.849999999999994</c:v>
                </c:pt>
                <c:pt idx="3">
                  <c:v>75.400000000000006</c:v>
                </c:pt>
                <c:pt idx="4">
                  <c:v>80.989999999999995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12320"/>
        <c:axId val="38301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12320"/>
        <c:axId val="383012712"/>
      </c:lineChart>
      <c:dateAx>
        <c:axId val="3830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012712"/>
        <c:crosses val="autoZero"/>
        <c:auto val="1"/>
        <c:lblOffset val="100"/>
        <c:baseTimeUnit val="years"/>
      </c:dateAx>
      <c:valAx>
        <c:axId val="38301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0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224.03</c:v>
                </c:pt>
                <c:pt idx="1">
                  <c:v>223.92</c:v>
                </c:pt>
                <c:pt idx="2">
                  <c:v>249.92</c:v>
                </c:pt>
                <c:pt idx="3">
                  <c:v>254.9</c:v>
                </c:pt>
                <c:pt idx="4">
                  <c:v>245.2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71408"/>
        <c:axId val="38307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71408"/>
        <c:axId val="383071800"/>
      </c:lineChart>
      <c:dateAx>
        <c:axId val="38307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071800"/>
        <c:crosses val="autoZero"/>
        <c:auto val="1"/>
        <c:lblOffset val="100"/>
        <c:baseTimeUnit val="years"/>
      </c:dateAx>
      <c:valAx>
        <c:axId val="38307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07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35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岐阜県　恵那市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53052</v>
      </c>
      <c r="AM8" s="64"/>
      <c r="AN8" s="64"/>
      <c r="AO8" s="64"/>
      <c r="AP8" s="64"/>
      <c r="AQ8" s="64"/>
      <c r="AR8" s="64"/>
      <c r="AS8" s="64"/>
      <c r="AT8" s="63">
        <f>データ!S6</f>
        <v>504.24</v>
      </c>
      <c r="AU8" s="63"/>
      <c r="AV8" s="63"/>
      <c r="AW8" s="63"/>
      <c r="AX8" s="63"/>
      <c r="AY8" s="63"/>
      <c r="AZ8" s="63"/>
      <c r="BA8" s="63"/>
      <c r="BB8" s="63">
        <f>データ!T6</f>
        <v>105.21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26.02</v>
      </c>
      <c r="Q10" s="63"/>
      <c r="R10" s="63"/>
      <c r="S10" s="63"/>
      <c r="T10" s="63"/>
      <c r="U10" s="63"/>
      <c r="V10" s="63"/>
      <c r="W10" s="63">
        <f>データ!P6</f>
        <v>93.51</v>
      </c>
      <c r="X10" s="63"/>
      <c r="Y10" s="63"/>
      <c r="Z10" s="63"/>
      <c r="AA10" s="63"/>
      <c r="AB10" s="63"/>
      <c r="AC10" s="63"/>
      <c r="AD10" s="64">
        <f>データ!Q6</f>
        <v>3726</v>
      </c>
      <c r="AE10" s="64"/>
      <c r="AF10" s="64"/>
      <c r="AG10" s="64"/>
      <c r="AH10" s="64"/>
      <c r="AI10" s="64"/>
      <c r="AJ10" s="64"/>
      <c r="AK10" s="2"/>
      <c r="AL10" s="64">
        <f>データ!U6</f>
        <v>13687</v>
      </c>
      <c r="AM10" s="64"/>
      <c r="AN10" s="64"/>
      <c r="AO10" s="64"/>
      <c r="AP10" s="64"/>
      <c r="AQ10" s="64"/>
      <c r="AR10" s="64"/>
      <c r="AS10" s="64"/>
      <c r="AT10" s="63">
        <f>データ!V6</f>
        <v>4.1900000000000004</v>
      </c>
      <c r="AU10" s="63"/>
      <c r="AV10" s="63"/>
      <c r="AW10" s="63"/>
      <c r="AX10" s="63"/>
      <c r="AY10" s="63"/>
      <c r="AZ10" s="63"/>
      <c r="BA10" s="63"/>
      <c r="BB10" s="63">
        <f>データ!W6</f>
        <v>3266.59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212105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岐阜県　恵那市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26.02</v>
      </c>
      <c r="P6" s="32">
        <f t="shared" si="3"/>
        <v>93.51</v>
      </c>
      <c r="Q6" s="32">
        <f t="shared" si="3"/>
        <v>3726</v>
      </c>
      <c r="R6" s="32">
        <f t="shared" si="3"/>
        <v>53052</v>
      </c>
      <c r="S6" s="32">
        <f t="shared" si="3"/>
        <v>504.24</v>
      </c>
      <c r="T6" s="32">
        <f t="shared" si="3"/>
        <v>105.21</v>
      </c>
      <c r="U6" s="32">
        <f t="shared" si="3"/>
        <v>13687</v>
      </c>
      <c r="V6" s="32">
        <f t="shared" si="3"/>
        <v>4.1900000000000004</v>
      </c>
      <c r="W6" s="32">
        <f t="shared" si="3"/>
        <v>3266.59</v>
      </c>
      <c r="X6" s="33">
        <f>IF(X7="",NA(),X7)</f>
        <v>72.02</v>
      </c>
      <c r="Y6" s="33">
        <f t="shared" ref="Y6:AG6" si="4">IF(Y7="",NA(),Y7)</f>
        <v>75.33</v>
      </c>
      <c r="Z6" s="33">
        <f t="shared" si="4"/>
        <v>96.54</v>
      </c>
      <c r="AA6" s="33">
        <f t="shared" si="4"/>
        <v>94.35</v>
      </c>
      <c r="AB6" s="33">
        <f t="shared" si="4"/>
        <v>97.84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431.1</v>
      </c>
      <c r="BF6" s="33">
        <f t="shared" ref="BF6:BN6" si="7">IF(BF7="",NA(),BF7)</f>
        <v>363.6</v>
      </c>
      <c r="BG6" s="33">
        <f t="shared" si="7"/>
        <v>324.69</v>
      </c>
      <c r="BH6" s="33">
        <f t="shared" si="7"/>
        <v>266.75</v>
      </c>
      <c r="BI6" s="33">
        <f t="shared" si="7"/>
        <v>219.21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83.43</v>
      </c>
      <c r="BQ6" s="33">
        <f t="shared" ref="BQ6:BY6" si="8">IF(BQ7="",NA(),BQ7)</f>
        <v>83.76</v>
      </c>
      <c r="BR6" s="33">
        <f t="shared" si="8"/>
        <v>75.849999999999994</v>
      </c>
      <c r="BS6" s="33">
        <f t="shared" si="8"/>
        <v>75.400000000000006</v>
      </c>
      <c r="BT6" s="33">
        <f t="shared" si="8"/>
        <v>80.989999999999995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224.03</v>
      </c>
      <c r="CB6" s="33">
        <f t="shared" ref="CB6:CJ6" si="9">IF(CB7="",NA(),CB7)</f>
        <v>223.92</v>
      </c>
      <c r="CC6" s="33">
        <f t="shared" si="9"/>
        <v>249.92</v>
      </c>
      <c r="CD6" s="33">
        <f t="shared" si="9"/>
        <v>254.9</v>
      </c>
      <c r="CE6" s="33">
        <f t="shared" si="9"/>
        <v>245.2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50.82</v>
      </c>
      <c r="CM6" s="33">
        <f t="shared" ref="CM6:CU6" si="10">IF(CM7="",NA(),CM7)</f>
        <v>52.86</v>
      </c>
      <c r="CN6" s="33">
        <f t="shared" si="10"/>
        <v>51.2</v>
      </c>
      <c r="CO6" s="33">
        <f t="shared" si="10"/>
        <v>54.32</v>
      </c>
      <c r="CP6" s="33">
        <f t="shared" si="10"/>
        <v>61.47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73.209999999999994</v>
      </c>
      <c r="CX6" s="33">
        <f t="shared" ref="CX6:DF6" si="11">IF(CX7="",NA(),CX7)</f>
        <v>73.53</v>
      </c>
      <c r="CY6" s="33">
        <f t="shared" si="11"/>
        <v>74.52</v>
      </c>
      <c r="CZ6" s="33">
        <f t="shared" si="11"/>
        <v>77.599999999999994</v>
      </c>
      <c r="DA6" s="33">
        <f t="shared" si="11"/>
        <v>78.38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212105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26.02</v>
      </c>
      <c r="P7" s="36">
        <v>93.51</v>
      </c>
      <c r="Q7" s="36">
        <v>3726</v>
      </c>
      <c r="R7" s="36">
        <v>53052</v>
      </c>
      <c r="S7" s="36">
        <v>504.24</v>
      </c>
      <c r="T7" s="36">
        <v>105.21</v>
      </c>
      <c r="U7" s="36">
        <v>13687</v>
      </c>
      <c r="V7" s="36">
        <v>4.1900000000000004</v>
      </c>
      <c r="W7" s="36">
        <v>3266.59</v>
      </c>
      <c r="X7" s="36">
        <v>72.02</v>
      </c>
      <c r="Y7" s="36">
        <v>75.33</v>
      </c>
      <c r="Z7" s="36">
        <v>96.54</v>
      </c>
      <c r="AA7" s="36">
        <v>94.35</v>
      </c>
      <c r="AB7" s="36">
        <v>97.84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431.1</v>
      </c>
      <c r="BF7" s="36">
        <v>363.6</v>
      </c>
      <c r="BG7" s="36">
        <v>324.69</v>
      </c>
      <c r="BH7" s="36">
        <v>266.75</v>
      </c>
      <c r="BI7" s="36">
        <v>219.21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83.43</v>
      </c>
      <c r="BQ7" s="36">
        <v>83.76</v>
      </c>
      <c r="BR7" s="36">
        <v>75.849999999999994</v>
      </c>
      <c r="BS7" s="36">
        <v>75.400000000000006</v>
      </c>
      <c r="BT7" s="36">
        <v>80.989999999999995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224.03</v>
      </c>
      <c r="CB7" s="36">
        <v>223.92</v>
      </c>
      <c r="CC7" s="36">
        <v>249.92</v>
      </c>
      <c r="CD7" s="36">
        <v>254.9</v>
      </c>
      <c r="CE7" s="36">
        <v>245.2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50.82</v>
      </c>
      <c r="CM7" s="36">
        <v>52.86</v>
      </c>
      <c r="CN7" s="36">
        <v>51.2</v>
      </c>
      <c r="CO7" s="36">
        <v>54.32</v>
      </c>
      <c r="CP7" s="36">
        <v>61.47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73.209999999999994</v>
      </c>
      <c r="CX7" s="36">
        <v>73.53</v>
      </c>
      <c r="CY7" s="36">
        <v>74.52</v>
      </c>
      <c r="CZ7" s="36">
        <v>77.599999999999994</v>
      </c>
      <c r="DA7" s="36">
        <v>78.38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　輝彦</cp:lastModifiedBy>
  <cp:lastPrinted>2016-02-18T08:36:12Z</cp:lastPrinted>
  <dcterms:created xsi:type="dcterms:W3CDTF">2016-02-03T09:04:00Z</dcterms:created>
  <dcterms:modified xsi:type="dcterms:W3CDTF">2016-03-07T00:11:28Z</dcterms:modified>
  <cp:category/>
</cp:coreProperties>
</file>