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009008\Profiles\takamasa_hashimoto\Downloads\"/>
    </mc:Choice>
  </mc:AlternateContent>
  <bookViews>
    <workbookView xWindow="2040" yWindow="330" windowWidth="27465" windowHeight="1527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U37" i="10"/>
  <c r="C37" i="10"/>
  <c r="BE36" i="10"/>
  <c r="C36" i="10"/>
  <c r="BE35" i="10"/>
  <c r="C35" i="10"/>
  <c r="BW34" i="10"/>
  <c r="BE34" i="10"/>
  <c r="U34" i="10"/>
  <c r="U35" i="10" s="1"/>
  <c r="U36" i="10" s="1"/>
  <c r="C34" i="10"/>
  <c r="BW35" i="10" l="1"/>
  <c r="BW36" i="10" s="1"/>
  <c r="BW37" i="10" s="1"/>
  <c r="BW38"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<sst xmlns="http://schemas.openxmlformats.org/spreadsheetml/2006/main" count="1124" uniqueCount="571">
  <si>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</si>
  <si>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</si>
  <si>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</si>
  <si>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</si>
  <si>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</si>
  <si>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</si>
  <si>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</si>
  <si>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</si>
  <si>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</si>
  <si>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</si>
  <si>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</si>
  <si>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</si>
  <si>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</si>
  <si>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</si>
  <si>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</si>
  <si>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</si>
  <si>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</si>
  <si>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</si>
  <si>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</si>
  <si>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</si>
  <si>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</si>
  <si>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</si>
  <si>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</si>
  <si>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</si>
  <si>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</si>
  <si>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</si>
  <si>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</si>
  <si>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</si>
  <si>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</si>
  <si>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</si>
  <si>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</si>
  <si>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</si>
  <si>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</si>
  <si>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</si>
  <si>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</si>
  <si>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</si>
  <si>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</si>
  <si>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</si>
  <si>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</si>
  <si>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</si>
  <si>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</si>
  <si>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</si>
  <si>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</si>
  <si>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</si>
  <si>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</si>
  <si>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</si>
  <si>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</si>
  <si>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</si>
  <si>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</si>
  <si>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</si>
  <si>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</si>
  <si>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</si>
  <si>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</si>
  <si>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</si>
  <si>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</si>
  <si>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</si>
  <si>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</si>
  <si>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</si>
  <si>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</si>
  <si>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</si>
  <si>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</si>
  <si>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</si>
  <si>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</si>
  <si>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</si>
  <si>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</si>
  <si>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</si>
  <si>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</si>
  <si>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</si>
  <si>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</si>
  <si>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</si>
  <si>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</si>
  <si>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</si>
  <si>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</si>
  <si>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</si>
  <si>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</si>
  <si>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</si>
  <si>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</si>
  <si>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</si>
  <si>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</si>
  <si>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</si>
  <si>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</si>
  <si>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</si>
  <si>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</si>
  <si>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</si>
  <si>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</si>
  <si>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</si>
  <si>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</si>
  <si>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</si>
  <si>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</si>
  <si>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</si>
  <si>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</si>
  <si>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</si>
  <si>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</si>
  <si>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</si>
  <si>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恵那市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</si>
  <si>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</si>
  <si>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</si>
  <si>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</si>
  <si>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</si>
  <si>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</si>
  <si>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</si>
  <si>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</si>
  <si>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</si>
  <si>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</si>
  <si>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</si>
  <si>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</si>
  <si>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</si>
  <si>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</si>
  <si>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</si>
  <si>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</si>
  <si>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</si>
  <si>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</si>
  <si>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</si>
  <si>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</si>
  <si>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</si>
  <si>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</si>
  <si>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</si>
  <si>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</si>
  <si>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</si>
  <si>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</si>
  <si>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</si>
  <si>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</si>
  <si>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</si>
  <si>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</si>
  <si>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</si>
  <si>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</si>
  <si>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</si>
  <si>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</si>
  <si>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</si>
  <si>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</si>
  <si>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</si>
  <si>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</si>
  <si>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</si>
  <si>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</si>
  <si>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</si>
  <si>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</si>
  <si>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</si>
  <si>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</si>
  <si>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</si>
  <si>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</si>
  <si>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</si>
  <si>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</si>
  <si>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</si>
  <si>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</si>
  <si>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</si>
  <si>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</si>
  <si>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</si>
  <si>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</si>
  <si>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</si>
  <si>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</si>
  <si>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</si>
  <si>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</si>
  <si>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</si>
  <si>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</si>
  <si>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</si>
  <si>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</si>
  <si>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</si>
  <si>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</si>
  <si>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</si>
  <si>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</si>
  <si>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</si>
  <si>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</si>
  <si>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</si>
  <si>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</si>
  <si>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</si>
  <si>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</si>
  <si>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</si>
  <si>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</si>
  <si>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</si>
  <si>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</si>
  <si>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</si>
  <si>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</si>
  <si>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</si>
  <si>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</si>
  <si>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</si>
  <si>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</si>
  <si>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</si>
  <si>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</si>
  <si>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</si>
  <si>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</si>
  <si>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</si>
  <si>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</si>
  <si>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</si>
  <si>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</si>
  <si>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</si>
  <si>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</si>
  <si>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</si>
  <si>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</si>
  <si>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</si>
  <si>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</si>
  <si>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</si>
  <si>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</si>
  <si>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</si>
  <si>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</si>
  <si>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</si>
  <si>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</si>
  <si>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</si>
  <si>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</si>
  <si>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</si>
  <si>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</si>
  <si>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</si>
  <si>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</si>
  <si>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</si>
  <si>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岐阜県恵那市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</si>
  <si>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</si>
  <si>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</si>
  <si>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</si>
  <si>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</si>
  <si>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</si>
  <si>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</si>
  <si>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</si>
  <si>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</si>
  <si>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</si>
  <si>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</si>
  <si>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</si>
  <si>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</si>
  <si>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</si>
  <si>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</si>
  <si>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</si>
  <si>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</si>
  <si>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</si>
  <si>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</si>
  <si>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</si>
  <si>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</si>
  <si>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</si>
  <si>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</si>
  <si>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</si>
  <si>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</si>
  <si>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</si>
  <si>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</si>
  <si>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</si>
  <si>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</si>
  <si>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</si>
  <si>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</si>
  <si>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</si>
  <si>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</si>
  <si>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</si>
  <si>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</si>
  <si>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</si>
  <si>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</si>
  <si>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</si>
  <si>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</si>
  <si>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</si>
  <si>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</si>
  <si>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</si>
  <si>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</si>
  <si>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</si>
  <si>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</si>
  <si>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</si>
  <si>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</si>
  <si>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</si>
  <si>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</si>
  <si>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</si>
  <si>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</si>
  <si>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</si>
  <si>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</si>
  <si>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</si>
  <si>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</si>
  <si>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</si>
  <si>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</si>
  <si>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</si>
  <si>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</si>
  <si>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</si>
  <si>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</si>
  <si>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</si>
  <si>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</si>
  <si>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</si>
  <si>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</si>
  <si>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</si>
  <si>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</si>
  <si>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</si>
  <si>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</si>
  <si>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</si>
  <si>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</si>
  <si>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</si>
  <si>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</si>
  <si>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</si>
  <si>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</si>
  <si>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</si>
  <si>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</si>
  <si>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</si>
  <si>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</si>
  <si>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</si>
  <si>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</si>
  <si>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</si>
  <si>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</si>
  <si>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</si>
  <si>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</si>
  <si>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</si>
  <si>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</si>
  <si>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</si>
  <si>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</si>
  <si>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</si>
  <si>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</si>
  <si>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</si>
  <si>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</si>
  <si>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</si>
  <si>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</si>
  <si>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</si>
  <si>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</si>
  <si>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</si>
  <si>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</si>
  <si>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</si>
  <si>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</si>
  <si>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</si>
  <si>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</si>
  <si>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</si>
  <si>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</si>
  <si>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</si>
  <si>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</si>
  <si>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</si>
  <si>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</si>
  <si>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</si>
  <si>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</si>
  <si>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</si>
  <si>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</si>
  <si>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</si>
  <si>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</si>
  <si>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</si>
  <si>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</si>
  <si>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</si>
  <si>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</si>
  <si>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</si>
  <si>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</si>
  <si>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</si>
  <si>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</si>
  <si>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</si>
  <si>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</si>
  <si>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</si>
  <si>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</si>
  <si>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</si>
  <si>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</si>
  <si>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</si>
  <si>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</si>
  <si>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</si>
  <si>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</si>
  <si>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</si>
  <si>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</si>
  <si>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</si>
  <si>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</si>
  <si>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</si>
  <si>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</si>
  <si>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</si>
  <si>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</si>
  <si>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</si>
  <si>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</si>
  <si>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</si>
  <si>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</si>
  <si>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</si>
  <si>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</si>
  <si>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</si>
  <si>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</si>
  <si>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</si>
  <si>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岐阜県恵那市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</si>
  <si>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</si>
  <si>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</si>
  <si>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</si>
  <si>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</si>
  <si>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</si>
  <si>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</si>
  <si>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</si>
  <si>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</si>
  <si>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</si>
  <si>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</si>
  <si>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</si>
  <si>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</si>
  <si>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</si>
  <si>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</si>
  <si>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</si>
  <si>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</si>
  <si>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</si>
  <si>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</si>
  <si>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</si>
  <si>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</si>
  <si>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</si>
  <si>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</si>
  <si>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</si>
  <si>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</si>
  <si>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</si>
  <si>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</si>
  <si>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</si>
  <si>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</si>
  <si>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</si>
  <si>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</si>
  <si>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</si>
  <si>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</si>
  <si>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</si>
  <si>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</si>
  <si>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</si>
  <si>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</si>
  <si>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</si>
  <si>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</si>
  <si>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</si>
  <si>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</si>
  <si>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国民健康保険診療所事業会計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</si>
  <si>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</si>
  <si>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</si>
  <si>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</si>
  <si>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</si>
  <si>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</si>
  <si>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</si>
  <si>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</si>
  <si>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</si>
  <si>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</si>
  <si>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</si>
  <si>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</si>
  <si>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</si>
  <si>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</si>
  <si>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</si>
  <si>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</si>
  <si>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</si>
  <si>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</si>
  <si>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</si>
  <si>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</si>
  <si>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</si>
  <si>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</si>
  <si>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</si>
  <si>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</si>
  <si>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</si>
  <si>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</si>
  <si>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</si>
  <si>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</si>
  <si>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</si>
  <si>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</si>
  <si>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</si>
  <si>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</si>
  <si>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</si>
  <si>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</si>
  <si>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</si>
  <si>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</si>
  <si>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</si>
  <si>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</si>
  <si>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</si>
  <si>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</si>
  <si>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</si>
  <si>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</si>
  <si>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</si>
  <si>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</si>
  <si>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</si>
  <si>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</si>
  <si>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</si>
  <si>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</si>
  <si>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</si>
  <si>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</si>
  <si>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</si>
  <si>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</si>
  <si>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</si>
  <si>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</si>
  <si>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</si>
  <si>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</si>
  <si>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</si>
  <si>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</si>
  <si>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</si>
  <si>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</si>
  <si>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</si>
  <si>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</si>
  <si>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</si>
  <si>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</si>
  <si>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</si>
  <si>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</si>
  <si>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</si>
  <si>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</si>
  <si>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</si>
  <si>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</si>
  <si>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</si>
  <si>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</si>
  <si>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</si>
  <si>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</si>
  <si>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</si>
  <si>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</si>
  <si>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</si>
  <si>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</si>
  <si>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</si>
  <si>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</si>
  <si>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</si>
  <si>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</si>
  <si>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</si>
  <si>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</si>
  <si>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</si>
  <si>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</si>
  <si>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</si>
  <si>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</si>
  <si>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</si>
  <si>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</si>
  <si>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</si>
  <si>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</si>
  <si>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</si>
  <si>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</si>
  <si>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</si>
  <si>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</si>
  <si>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</si>
  <si>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</si>
  <si>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</si>
  <si>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</si>
  <si>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</si>
  <si>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</si>
  <si>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</si>
  <si>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</si>
  <si>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</si>
  <si>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</si>
  <si>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</si>
  <si>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</si>
  <si>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</si>
  <si>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</si>
  <si>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</si>
  <si>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</si>
  <si>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</si>
  <si>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</si>
  <si>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</si>
  <si>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</si>
  <si>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</si>
  <si>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</si>
  <si>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</si>
  <si>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</si>
  <si>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</si>
  <si>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</si>
  <si>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</si>
  <si>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</si>
  <si>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</si>
  <si>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</si>
  <si>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</si>
  <si>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</si>
  <si>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</si>
  <si>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</si>
  <si>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</si>
  <si>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</si>
  <si>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</si>
  <si>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</si>
  <si>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</si>
  <si>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</si>
  <si>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2.68</t>
  </si>
  <si>
    <t>▲ 3.32</t>
  </si>
  <si>
    <t>病院事業会計</t>
  </si>
  <si>
    <t>水道事業会計</t>
  </si>
  <si>
    <t>一般会計</t>
  </si>
  <si>
    <t>国民健康保険診療所事業会計</t>
  </si>
  <si>
    <t>下水道事業会計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</si>
  <si>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</si>
  <si>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</si>
  <si>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</si>
  <si>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</si>
  <si>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</si>
  <si>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</si>
  <si>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</si>
  <si>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</si>
  <si>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</si>
  <si>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</si>
  <si>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基金繰入1389、企業会計等繰入25</t>
    <rPh sb="13" eb="14">
      <t>トウ</t>
    </rPh>
    <phoneticPr fontId="2"/>
  </si>
  <si>
    <t>国民宿舎恵那山荘</t>
  </si>
  <si>
    <t>-</t>
    <phoneticPr fontId="38"/>
  </si>
  <si>
    <t>恵那市体育連盟</t>
  </si>
  <si>
    <t>恵那市文化振興会</t>
  </si>
  <si>
    <t>恵那市施設管理公社</t>
  </si>
  <si>
    <t>中山道広重美術館</t>
  </si>
  <si>
    <t>恵那市土地開発公社</t>
  </si>
  <si>
    <t>日本大正村</t>
  </si>
  <si>
    <t>大正ロマン</t>
  </si>
  <si>
    <t>くしはらの里</t>
  </si>
  <si>
    <t>ジバスクラム恵那</t>
  </si>
  <si>
    <t>恵那電力</t>
    <phoneticPr fontId="2"/>
  </si>
  <si>
    <t>基金繰入129</t>
    <rPh sb="0" eb="2">
      <t>キキン</t>
    </rPh>
    <rPh sb="2" eb="4">
      <t>クリイレ</t>
    </rPh>
    <phoneticPr fontId="2"/>
  </si>
  <si>
    <t>岐阜県市町村会館組合</t>
    <rPh sb="0" eb="3">
      <t>ギフケン</t>
    </rPh>
    <rPh sb="3" eb="6">
      <t>シチョウソン</t>
    </rPh>
    <rPh sb="6" eb="8">
      <t>カイカン</t>
    </rPh>
    <rPh sb="8" eb="10">
      <t>クミアイ</t>
    </rPh>
    <phoneticPr fontId="10"/>
  </si>
  <si>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10"/>
  </si>
  <si>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10"/>
  </si>
  <si>
    <t>岐阜県市町村職員退職手当組合</t>
    <rPh sb="0" eb="3">
      <t>ギフケン</t>
    </rPh>
    <rPh sb="3" eb="6">
      <t>シチョウソン</t>
    </rPh>
    <rPh sb="6" eb="8">
      <t>ショクイン</t>
    </rPh>
    <rPh sb="8" eb="10">
      <t>タイショク</t>
    </rPh>
    <rPh sb="10" eb="12">
      <t>テアテ</t>
    </rPh>
    <rPh sb="12" eb="14">
      <t>クミアイ</t>
    </rPh>
    <phoneticPr fontId="10"/>
  </si>
  <si>
    <t>土岐川防災ダム一部事務組合</t>
    <rPh sb="0" eb="3">
      <t>トキガワ</t>
    </rPh>
    <rPh sb="3" eb="5">
      <t>ボウサイ</t>
    </rPh>
    <rPh sb="7" eb="9">
      <t>イチブ</t>
    </rPh>
    <rPh sb="9" eb="11">
      <t>ジム</t>
    </rPh>
    <rPh sb="11" eb="13">
      <t>クミアイ</t>
    </rPh>
    <phoneticPr fontId="10"/>
  </si>
  <si>
    <t>地域振興基金</t>
  </si>
  <si>
    <t>人口減少対策基金</t>
    <rPh sb="0" eb="8">
      <t>ジンコウゲンショウタイサクキキン</t>
    </rPh>
    <phoneticPr fontId="10"/>
  </si>
  <si>
    <t>公共施設整備・子育て支援基金</t>
    <phoneticPr fontId="2"/>
  </si>
  <si>
    <t>病院施設等整備基金</t>
    <rPh sb="0" eb="2">
      <t>ビョウイン</t>
    </rPh>
    <rPh sb="2" eb="4">
      <t>シセツ</t>
    </rPh>
    <rPh sb="4" eb="5">
      <t>トウ</t>
    </rPh>
    <rPh sb="5" eb="7">
      <t>セイビ</t>
    </rPh>
    <rPh sb="7" eb="9">
      <t>キキン</t>
    </rPh>
    <phoneticPr fontId="10"/>
  </si>
  <si>
    <t>市民のまちづくり基金</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</si>
</sst>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xmlns:c16r2="http://schemas.microsoft.com/office/drawing/2015/06/chart">
            <c:ext xmlns:c16="http://schemas.microsoft.com/office/drawing/2014/chart" uri="{C3380CC4-5D6E-409C-BE32-E72D297353CC}">
              <c16:uniqueId val="{00000000-4620-4C31-8899-03CB0665C2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63846</c:v>
                </c:pt>
                <c:pt idx="1">
                  <c:v>65753</c:v>
                </c:pt>
                <c:pt idx="2">
                  <c:v>78070</c:v>
                </c:pt>
                <c:pt idx="3">
                  <c:v>76151</c:v>
                </c:pt>
                <c:pt idx="4">
                  <c:v>127399</c:v>
                </c:pt>
              </c:numCache>
            </c:numRef>
          </c:val>
          <c:smooth val="0"/>
          <c:extLst xmlns:c16r2="http://schemas.microsoft.com/office/drawing/2015/06/chart">
            <c:ext xmlns:c16="http://schemas.microsoft.com/office/drawing/2014/chart" uri="{C3380CC4-5D6E-409C-BE32-E72D297353CC}">
              <c16:uniqueId val="{00000001-4620-4C31-8899-03CB0665C2BD}"/>
            </c:ext>
          </c:extLst>
        </c:ser>
        <c:dLbls>
          <c:showLegendKey val="0"/>
          <c:showVal val="0"/>
          <c:showCatName val="0"/>
          <c:showSerName val="0"/>
          <c:showPercent val="0"/>
          <c:showBubbleSize val="0"/>
        </c:dLbls>
        <c:marker val="1"/>
        <c:smooth val="0"/>
        <c:axId val="-1024910096"/>
        <c:axId val="-1024918256"/>
      </c:lineChart>
      <c:catAx>
        <c:axId val="-1024910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918256"/>
        <c:crosses val="autoZero"/>
        <c:auto val="1"/>
        <c:lblAlgn val="ctr"/>
        <c:lblOffset val="100"/>
        <c:tickLblSkip val="1"/>
        <c:tickMarkSkip val="1"/>
        <c:noMultiLvlLbl val="0"/>
      </c:catAx>
      <c:valAx>
        <c:axId val="-10249182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910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8.25</c:v>
                </c:pt>
                <c:pt idx="1">
                  <c:v>13.5</c:v>
                </c:pt>
                <c:pt idx="2">
                  <c:v>9.8000000000000007</c:v>
                </c:pt>
                <c:pt idx="3">
                  <c:v>6.81</c:v>
                </c:pt>
                <c:pt idx="4">
                  <c:v>10.93</c:v>
                </c:pt>
              </c:numCache>
            </c:numRef>
          </c:val>
          <c:extLst xmlns:c16r2="http://schemas.microsoft.com/office/drawing/2015/06/chart">
            <c:ext xmlns:c16="http://schemas.microsoft.com/office/drawing/2014/chart" uri="{C3380CC4-5D6E-409C-BE32-E72D297353CC}">
              <c16:uniqueId val="{00000000-DA22-4E17-8A9E-7D5E213CBA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16.61</c:v>
                </c:pt>
                <c:pt idx="1">
                  <c:v>16.18</c:v>
                </c:pt>
                <c:pt idx="2">
                  <c:v>16.84</c:v>
                </c:pt>
                <c:pt idx="3">
                  <c:v>16.41</c:v>
                </c:pt>
                <c:pt idx="4">
                  <c:v>16.34</c:v>
                </c:pt>
              </c:numCache>
            </c:numRef>
          </c:val>
          <c:extLst xmlns:c16r2="http://schemas.microsoft.com/office/drawing/2015/06/chart">
            <c:ext xmlns:c16="http://schemas.microsoft.com/office/drawing/2014/chart" uri="{C3380CC4-5D6E-409C-BE32-E72D297353CC}">
              <c16:uniqueId val="{00000001-DA22-4E17-8A9E-7D5E213CBA76}"/>
            </c:ext>
          </c:extLst>
        </c:ser>
        <c:dLbls>
          <c:showLegendKey val="0"/>
          <c:showVal val="0"/>
          <c:showCatName val="0"/>
          <c:showSerName val="0"/>
          <c:showPercent val="0"/>
          <c:showBubbleSize val="0"/>
        </c:dLbls>
        <c:gapWidth val="250"/>
        <c:overlap val="100"/>
        <c:axId val="-1024912272"/>
        <c:axId val="-1024917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10.91</c:v>
                </c:pt>
                <c:pt idx="1">
                  <c:v>7.82</c:v>
                </c:pt>
                <c:pt idx="2">
                  <c:v>-2.68</c:v>
                </c:pt>
                <c:pt idx="3">
                  <c:v>-3.32</c:v>
                </c:pt>
                <c:pt idx="4">
                  <c:v>4.32</c:v>
                </c:pt>
              </c:numCache>
            </c:numRef>
          </c:val>
          <c:smooth val="0"/>
          <c:extLst xmlns:c16r2="http://schemas.microsoft.com/office/drawing/2015/06/chart">
            <c:ext xmlns:c16="http://schemas.microsoft.com/office/drawing/2014/chart" uri="{C3380CC4-5D6E-409C-BE32-E72D297353CC}">
              <c16:uniqueId val="{00000002-DA22-4E17-8A9E-7D5E213CBA76}"/>
            </c:ext>
          </c:extLst>
        </c:ser>
        <c:dLbls>
          <c:showLegendKey val="0"/>
          <c:showVal val="0"/>
          <c:showCatName val="0"/>
          <c:showSerName val="0"/>
          <c:showPercent val="0"/>
          <c:showBubbleSize val="0"/>
        </c:dLbls>
        <c:marker val="1"/>
        <c:smooth val="0"/>
        <c:axId val="-1024912272"/>
        <c:axId val="-1024917712"/>
      </c:lineChart>
      <c:catAx>
        <c:axId val="-102491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4917712"/>
        <c:crosses val="autoZero"/>
        <c:auto val="1"/>
        <c:lblAlgn val="ctr"/>
        <c:lblOffset val="100"/>
        <c:tickLblSkip val="1"/>
        <c:tickMarkSkip val="1"/>
        <c:noMultiLvlLbl val="0"/>
      </c:catAx>
      <c:valAx>
        <c:axId val="-102491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91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476-4504-A71C-5122D2D5D1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476-4504-A71C-5122D2D5D1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0.08</c:v>
                </c:pt>
                <c:pt idx="4">
                  <c:v>#N/A</c:v>
                </c:pt>
                <c:pt idx="5">
                  <c:v>0.13</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2-6476-4504-A71C-5122D2D5D14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0.54</c:v>
                </c:pt>
                <c:pt idx="2">
                  <c:v>#N/A</c:v>
                </c:pt>
                <c:pt idx="3">
                  <c:v>0.84</c:v>
                </c:pt>
                <c:pt idx="4">
                  <c:v>#N/A</c:v>
                </c:pt>
                <c:pt idx="5">
                  <c:v>0.41</c:v>
                </c:pt>
                <c:pt idx="6">
                  <c:v>#N/A</c:v>
                </c:pt>
                <c:pt idx="7">
                  <c:v>0.01</c:v>
                </c:pt>
                <c:pt idx="8">
                  <c:v>#N/A</c:v>
                </c:pt>
                <c:pt idx="9">
                  <c:v>0.54</c:v>
                </c:pt>
              </c:numCache>
            </c:numRef>
          </c:val>
          <c:extLst xmlns:c16r2="http://schemas.microsoft.com/office/drawing/2015/06/chart">
            <c:ext xmlns:c16="http://schemas.microsoft.com/office/drawing/2014/chart" uri="{C3380CC4-5D6E-409C-BE32-E72D297353CC}">
              <c16:uniqueId val="{00000003-6476-4504-A71C-5122D2D5D14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0.78</c:v>
                </c:pt>
                <c:pt idx="4">
                  <c:v>#N/A</c:v>
                </c:pt>
                <c:pt idx="5">
                  <c:v>1.43</c:v>
                </c:pt>
                <c:pt idx="6">
                  <c:v>#N/A</c:v>
                </c:pt>
                <c:pt idx="7">
                  <c:v>1.36</c:v>
                </c:pt>
                <c:pt idx="8">
                  <c:v>#N/A</c:v>
                </c:pt>
                <c:pt idx="9">
                  <c:v>1.3</c:v>
                </c:pt>
              </c:numCache>
            </c:numRef>
          </c:val>
          <c:extLst xmlns:c16r2="http://schemas.microsoft.com/office/drawing/2015/06/chart">
            <c:ext xmlns:c16="http://schemas.microsoft.com/office/drawing/2014/chart" uri="{C3380CC4-5D6E-409C-BE32-E72D297353CC}">
              <c16:uniqueId val="{00000004-6476-4504-A71C-5122D2D5D14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0.27</c:v>
                </c:pt>
                <c:pt idx="4">
                  <c:v>#N/A</c:v>
                </c:pt>
                <c:pt idx="5">
                  <c:v>0.66</c:v>
                </c:pt>
                <c:pt idx="6">
                  <c:v>#N/A</c:v>
                </c:pt>
                <c:pt idx="7">
                  <c:v>1</c:v>
                </c:pt>
                <c:pt idx="8">
                  <c:v>#N/A</c:v>
                </c:pt>
                <c:pt idx="9">
                  <c:v>1.38</c:v>
                </c:pt>
              </c:numCache>
            </c:numRef>
          </c:val>
          <c:extLst xmlns:c16r2="http://schemas.microsoft.com/office/drawing/2015/06/chart">
            <c:ext xmlns:c16="http://schemas.microsoft.com/office/drawing/2014/chart" uri="{C3380CC4-5D6E-409C-BE32-E72D297353CC}">
              <c16:uniqueId val="{00000005-6476-4504-A71C-5122D2D5D143}"/>
            </c:ext>
          </c:extLst>
        </c:ser>
        <c:ser>
          <c:idx val="6"/>
          <c:order val="6"/>
          <c:tx>
            <c:strRef>
              <c:f>データシート!$A$33</c:f>
              <c:strCache>
                <c:ptCount val="1"/>
                <c:pt idx="0">
                  <c:v>国民健康保険診療所事業会計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4.42</c:v>
                </c:pt>
                <c:pt idx="2">
                  <c:v>#N/A</c:v>
                </c:pt>
                <c:pt idx="3">
                  <c:v>4.4800000000000004</c:v>
                </c:pt>
                <c:pt idx="4">
                  <c:v>#N/A</c:v>
                </c:pt>
                <c:pt idx="5">
                  <c:v>4.5599999999999996</c:v>
                </c:pt>
                <c:pt idx="6">
                  <c:v>#N/A</c:v>
                </c:pt>
                <c:pt idx="7">
                  <c:v>4.68</c:v>
                </c:pt>
                <c:pt idx="8">
                  <c:v>#N/A</c:v>
                </c:pt>
                <c:pt idx="9">
                  <c:v>4.78</c:v>
                </c:pt>
              </c:numCache>
            </c:numRef>
          </c:val>
          <c:extLst xmlns:c16r2="http://schemas.microsoft.com/office/drawing/2015/06/chart">
            <c:ext xmlns:c16="http://schemas.microsoft.com/office/drawing/2014/chart" uri="{C3380CC4-5D6E-409C-BE32-E72D297353CC}">
              <c16:uniqueId val="{00000006-6476-4504-A71C-5122D2D5D14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8.24</c:v>
                </c:pt>
                <c:pt idx="2">
                  <c:v>#N/A</c:v>
                </c:pt>
                <c:pt idx="3">
                  <c:v>13.49</c:v>
                </c:pt>
                <c:pt idx="4">
                  <c:v>#N/A</c:v>
                </c:pt>
                <c:pt idx="5">
                  <c:v>9.7899999999999991</c:v>
                </c:pt>
                <c:pt idx="6">
                  <c:v>#N/A</c:v>
                </c:pt>
                <c:pt idx="7">
                  <c:v>6.8</c:v>
                </c:pt>
                <c:pt idx="8">
                  <c:v>#N/A</c:v>
                </c:pt>
                <c:pt idx="9">
                  <c:v>10.92</c:v>
                </c:pt>
              </c:numCache>
            </c:numRef>
          </c:val>
          <c:extLst xmlns:c16r2="http://schemas.microsoft.com/office/drawing/2015/06/chart">
            <c:ext xmlns:c16="http://schemas.microsoft.com/office/drawing/2014/chart" uri="{C3380CC4-5D6E-409C-BE32-E72D297353CC}">
              <c16:uniqueId val="{00000007-6476-4504-A71C-5122D2D5D14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11.72</c:v>
                </c:pt>
                <c:pt idx="2">
                  <c:v>#N/A</c:v>
                </c:pt>
                <c:pt idx="3">
                  <c:v>12.11</c:v>
                </c:pt>
                <c:pt idx="4">
                  <c:v>#N/A</c:v>
                </c:pt>
                <c:pt idx="5">
                  <c:v>12.69</c:v>
                </c:pt>
                <c:pt idx="6">
                  <c:v>#N/A</c:v>
                </c:pt>
                <c:pt idx="7">
                  <c:v>12.73</c:v>
                </c:pt>
                <c:pt idx="8">
                  <c:v>#N/A</c:v>
                </c:pt>
                <c:pt idx="9">
                  <c:v>12.4</c:v>
                </c:pt>
              </c:numCache>
            </c:numRef>
          </c:val>
          <c:extLst xmlns:c16r2="http://schemas.microsoft.com/office/drawing/2015/06/chart">
            <c:ext xmlns:c16="http://schemas.microsoft.com/office/drawing/2014/chart" uri="{C3380CC4-5D6E-409C-BE32-E72D297353CC}">
              <c16:uniqueId val="{00000008-6476-4504-A71C-5122D2D5D14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17.32</c:v>
                </c:pt>
                <c:pt idx="2">
                  <c:v>#N/A</c:v>
                </c:pt>
                <c:pt idx="3">
                  <c:v>17.7</c:v>
                </c:pt>
                <c:pt idx="4">
                  <c:v>#N/A</c:v>
                </c:pt>
                <c:pt idx="5">
                  <c:v>19.260000000000002</c:v>
                </c:pt>
                <c:pt idx="6">
                  <c:v>#N/A</c:v>
                </c:pt>
                <c:pt idx="7">
                  <c:v>19.809999999999999</c:v>
                </c:pt>
                <c:pt idx="8">
                  <c:v>#N/A</c:v>
                </c:pt>
                <c:pt idx="9">
                  <c:v>20.04</c:v>
                </c:pt>
              </c:numCache>
            </c:numRef>
          </c:val>
          <c:extLst xmlns:c16r2="http://schemas.microsoft.com/office/drawing/2015/06/chart">
            <c:ext xmlns:c16="http://schemas.microsoft.com/office/drawing/2014/chart" uri="{C3380CC4-5D6E-409C-BE32-E72D297353CC}">
              <c16:uniqueId val="{00000009-6476-4504-A71C-5122D2D5D143}"/>
            </c:ext>
          </c:extLst>
        </c:ser>
        <c:dLbls>
          <c:showLegendKey val="0"/>
          <c:showVal val="0"/>
          <c:showCatName val="0"/>
          <c:showSerName val="0"/>
          <c:showPercent val="0"/>
          <c:showBubbleSize val="0"/>
        </c:dLbls>
        <c:gapWidth val="150"/>
        <c:overlap val="100"/>
        <c:axId val="-1024916624"/>
        <c:axId val="-1024914992"/>
      </c:barChart>
      <c:catAx>
        <c:axId val="-102491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4914992"/>
        <c:crosses val="autoZero"/>
        <c:auto val="1"/>
        <c:lblAlgn val="ctr"/>
        <c:lblOffset val="100"/>
        <c:tickLblSkip val="1"/>
        <c:tickMarkSkip val="1"/>
        <c:noMultiLvlLbl val="0"/>
      </c:catAx>
      <c:valAx>
        <c:axId val="-102491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916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3506</c:v>
                </c:pt>
                <c:pt idx="5">
                  <c:v>3462</c:v>
                </c:pt>
                <c:pt idx="8">
                  <c:v>3322</c:v>
                </c:pt>
                <c:pt idx="11">
                  <c:v>3221</c:v>
                </c:pt>
                <c:pt idx="14">
                  <c:v>3083</c:v>
                </c:pt>
              </c:numCache>
            </c:numRef>
          </c:val>
          <c:extLst xmlns:c16r2="http://schemas.microsoft.com/office/drawing/2015/06/chart">
            <c:ext xmlns:c16="http://schemas.microsoft.com/office/drawing/2014/chart" uri="{C3380CC4-5D6E-409C-BE32-E72D297353CC}">
              <c16:uniqueId val="{00000000-1409-4153-AED7-6780CEF01C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409-4153-AED7-6780CEF01C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409-4153-AED7-6780CEF01C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409-4153-AED7-6780CEF01C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595</c:v>
                </c:pt>
                <c:pt idx="3">
                  <c:v>861</c:v>
                </c:pt>
                <c:pt idx="6">
                  <c:v>844</c:v>
                </c:pt>
                <c:pt idx="9">
                  <c:v>894</c:v>
                </c:pt>
                <c:pt idx="12">
                  <c:v>845</c:v>
                </c:pt>
              </c:numCache>
            </c:numRef>
          </c:val>
          <c:extLst xmlns:c16r2="http://schemas.microsoft.com/office/drawing/2015/06/chart">
            <c:ext xmlns:c16="http://schemas.microsoft.com/office/drawing/2014/chart" uri="{C3380CC4-5D6E-409C-BE32-E72D297353CC}">
              <c16:uniqueId val="{00000004-1409-4153-AED7-6780CEF01C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09-4153-AED7-6780CEF01C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409-4153-AED7-6780CEF01C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2748</c:v>
                </c:pt>
                <c:pt idx="3">
                  <c:v>2613</c:v>
                </c:pt>
                <c:pt idx="6">
                  <c:v>2609</c:v>
                </c:pt>
                <c:pt idx="9">
                  <c:v>2652</c:v>
                </c:pt>
                <c:pt idx="12">
                  <c:v>2735</c:v>
                </c:pt>
              </c:numCache>
            </c:numRef>
          </c:val>
          <c:extLst xmlns:c16r2="http://schemas.microsoft.com/office/drawing/2015/06/chart">
            <c:ext xmlns:c16="http://schemas.microsoft.com/office/drawing/2014/chart" uri="{C3380CC4-5D6E-409C-BE32-E72D297353CC}">
              <c16:uniqueId val="{00000007-1409-4153-AED7-6780CEF01CA2}"/>
            </c:ext>
          </c:extLst>
        </c:ser>
        <c:dLbls>
          <c:showLegendKey val="0"/>
          <c:showVal val="0"/>
          <c:showCatName val="0"/>
          <c:showSerName val="0"/>
          <c:showPercent val="0"/>
          <c:showBubbleSize val="0"/>
        </c:dLbls>
        <c:gapWidth val="100"/>
        <c:overlap val="100"/>
        <c:axId val="-1024923696"/>
        <c:axId val="-1024922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c:v>
                </c:pt>
                <c:pt idx="2">
                  <c:v>#N/A</c:v>
                </c:pt>
                <c:pt idx="3">
                  <c:v>#N/A</c:v>
                </c:pt>
                <c:pt idx="4">
                  <c:v>12</c:v>
                </c:pt>
                <c:pt idx="5">
                  <c:v>#N/A</c:v>
                </c:pt>
                <c:pt idx="6">
                  <c:v>#N/A</c:v>
                </c:pt>
                <c:pt idx="7">
                  <c:v>131</c:v>
                </c:pt>
                <c:pt idx="8">
                  <c:v>#N/A</c:v>
                </c:pt>
                <c:pt idx="9">
                  <c:v>#N/A</c:v>
                </c:pt>
                <c:pt idx="10">
                  <c:v>325</c:v>
                </c:pt>
                <c:pt idx="11">
                  <c:v>#N/A</c:v>
                </c:pt>
                <c:pt idx="12">
                  <c:v>#N/A</c:v>
                </c:pt>
                <c:pt idx="13">
                  <c:v>497</c:v>
                </c:pt>
                <c:pt idx="14">
                  <c:v>#N/A</c:v>
                </c:pt>
              </c:numCache>
            </c:numRef>
          </c:val>
          <c:smooth val="0"/>
          <c:extLst xmlns:c16r2="http://schemas.microsoft.com/office/drawing/2015/06/chart">
            <c:ext xmlns:c16="http://schemas.microsoft.com/office/drawing/2014/chart" uri="{C3380CC4-5D6E-409C-BE32-E72D297353CC}">
              <c16:uniqueId val="{00000008-1409-4153-AED7-6780CEF01CA2}"/>
            </c:ext>
          </c:extLst>
        </c:ser>
        <c:dLbls>
          <c:showLegendKey val="0"/>
          <c:showVal val="0"/>
          <c:showCatName val="0"/>
          <c:showSerName val="0"/>
          <c:showPercent val="0"/>
          <c:showBubbleSize val="0"/>
        </c:dLbls>
        <c:marker val="1"/>
        <c:smooth val="0"/>
        <c:axId val="-1024923696"/>
        <c:axId val="-1024922064"/>
      </c:lineChart>
      <c:catAx>
        <c:axId val="-102492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4922064"/>
        <c:crosses val="autoZero"/>
        <c:auto val="1"/>
        <c:lblAlgn val="ctr"/>
        <c:lblOffset val="100"/>
        <c:tickLblSkip val="1"/>
        <c:tickMarkSkip val="1"/>
        <c:noMultiLvlLbl val="0"/>
      </c:catAx>
      <c:valAx>
        <c:axId val="-102492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92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28520</c:v>
                </c:pt>
                <c:pt idx="5">
                  <c:v>27685</c:v>
                </c:pt>
                <c:pt idx="8">
                  <c:v>26087</c:v>
                </c:pt>
                <c:pt idx="11">
                  <c:v>24157</c:v>
                </c:pt>
                <c:pt idx="14">
                  <c:v>24086</c:v>
                </c:pt>
              </c:numCache>
            </c:numRef>
          </c:val>
          <c:extLst xmlns:c16r2="http://schemas.microsoft.com/office/drawing/2015/06/chart">
            <c:ext xmlns:c16="http://schemas.microsoft.com/office/drawing/2014/chart" uri="{C3380CC4-5D6E-409C-BE32-E72D297353CC}">
              <c16:uniqueId val="{00000000-FD68-4CEB-9312-326B07601F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3787</c:v>
                </c:pt>
                <c:pt idx="5">
                  <c:v>2827</c:v>
                </c:pt>
                <c:pt idx="8">
                  <c:v>2138</c:v>
                </c:pt>
                <c:pt idx="11">
                  <c:v>1421</c:v>
                </c:pt>
                <c:pt idx="14">
                  <c:v>1235</c:v>
                </c:pt>
              </c:numCache>
            </c:numRef>
          </c:val>
          <c:extLst xmlns:c16r2="http://schemas.microsoft.com/office/drawing/2015/06/chart">
            <c:ext xmlns:c16="http://schemas.microsoft.com/office/drawing/2014/chart" uri="{C3380CC4-5D6E-409C-BE32-E72D297353CC}">
              <c16:uniqueId val="{00000001-FD68-4CEB-9312-326B07601F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15820</c:v>
                </c:pt>
                <c:pt idx="5">
                  <c:v>16991</c:v>
                </c:pt>
                <c:pt idx="8">
                  <c:v>18288</c:v>
                </c:pt>
                <c:pt idx="11">
                  <c:v>19289</c:v>
                </c:pt>
                <c:pt idx="14">
                  <c:v>18750</c:v>
                </c:pt>
              </c:numCache>
            </c:numRef>
          </c:val>
          <c:extLst xmlns:c16r2="http://schemas.microsoft.com/office/drawing/2015/06/chart">
            <c:ext xmlns:c16="http://schemas.microsoft.com/office/drawing/2014/chart" uri="{C3380CC4-5D6E-409C-BE32-E72D297353CC}">
              <c16:uniqueId val="{00000002-FD68-4CEB-9312-326B07601F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D68-4CEB-9312-326B07601F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D68-4CEB-9312-326B07601F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D68-4CEB-9312-326B07601F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5644</c:v>
                </c:pt>
                <c:pt idx="3">
                  <c:v>5601</c:v>
                </c:pt>
                <c:pt idx="6">
                  <c:v>5583</c:v>
                </c:pt>
                <c:pt idx="9">
                  <c:v>5496</c:v>
                </c:pt>
                <c:pt idx="12">
                  <c:v>5691</c:v>
                </c:pt>
              </c:numCache>
            </c:numRef>
          </c:val>
          <c:extLst xmlns:c16r2="http://schemas.microsoft.com/office/drawing/2015/06/chart">
            <c:ext xmlns:c16="http://schemas.microsoft.com/office/drawing/2014/chart" uri="{C3380CC4-5D6E-409C-BE32-E72D297353CC}">
              <c16:uniqueId val="{00000006-FD68-4CEB-9312-326B07601F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D68-4CEB-9312-326B07601F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8285</c:v>
                </c:pt>
                <c:pt idx="3">
                  <c:v>8344</c:v>
                </c:pt>
                <c:pt idx="6">
                  <c:v>7897</c:v>
                </c:pt>
                <c:pt idx="9">
                  <c:v>8125</c:v>
                </c:pt>
                <c:pt idx="12">
                  <c:v>7118</c:v>
                </c:pt>
              </c:numCache>
            </c:numRef>
          </c:val>
          <c:extLst xmlns:c16r2="http://schemas.microsoft.com/office/drawing/2015/06/chart">
            <c:ext xmlns:c16="http://schemas.microsoft.com/office/drawing/2014/chart" uri="{C3380CC4-5D6E-409C-BE32-E72D297353CC}">
              <c16:uniqueId val="{00000008-FD68-4CEB-9312-326B07601F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D68-4CEB-9312-326B07601F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26179</c:v>
                </c:pt>
                <c:pt idx="3">
                  <c:v>25773</c:v>
                </c:pt>
                <c:pt idx="6">
                  <c:v>24811</c:v>
                </c:pt>
                <c:pt idx="9">
                  <c:v>23820</c:v>
                </c:pt>
                <c:pt idx="12">
                  <c:v>25030</c:v>
                </c:pt>
              </c:numCache>
            </c:numRef>
          </c:val>
          <c:extLst xmlns:c16r2="http://schemas.microsoft.com/office/drawing/2015/06/chart">
            <c:ext xmlns:c16="http://schemas.microsoft.com/office/drawing/2014/chart" uri="{C3380CC4-5D6E-409C-BE32-E72D297353CC}">
              <c16:uniqueId val="{0000000A-FD68-4CEB-9312-326B07601F27}"/>
            </c:ext>
          </c:extLst>
        </c:ser>
        <c:dLbls>
          <c:showLegendKey val="0"/>
          <c:showVal val="0"/>
          <c:showCatName val="0"/>
          <c:showSerName val="0"/>
          <c:showPercent val="0"/>
          <c:showBubbleSize val="0"/>
        </c:dLbls>
        <c:gapWidth val="100"/>
        <c:overlap val="100"/>
        <c:axId val="-1024911728"/>
        <c:axId val="-1024909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D68-4CEB-9312-326B07601F27}"/>
            </c:ext>
          </c:extLst>
        </c:ser>
        <c:dLbls>
          <c:showLegendKey val="0"/>
          <c:showVal val="0"/>
          <c:showCatName val="0"/>
          <c:showSerName val="0"/>
          <c:showPercent val="0"/>
          <c:showBubbleSize val="0"/>
        </c:dLbls>
        <c:marker val="1"/>
        <c:smooth val="0"/>
        <c:axId val="-1024911728"/>
        <c:axId val="-1024909552"/>
      </c:lineChart>
      <c:catAx>
        <c:axId val="-102491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4909552"/>
        <c:crosses val="autoZero"/>
        <c:auto val="1"/>
        <c:lblAlgn val="ctr"/>
        <c:lblOffset val="100"/>
        <c:tickLblSkip val="1"/>
        <c:tickMarkSkip val="1"/>
        <c:noMultiLvlLbl val="0"/>
      </c:catAx>
      <c:valAx>
        <c:axId val="-1024909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91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2956</c:v>
                </c:pt>
                <c:pt idx="1">
                  <c:v>2892</c:v>
                </c:pt>
                <c:pt idx="2">
                  <c:v>2914</c:v>
                </c:pt>
              </c:numCache>
            </c:numRef>
          </c:val>
          <c:extLst xmlns:c16r2="http://schemas.microsoft.com/office/drawing/2015/06/chart">
            <c:ext xmlns:c16="http://schemas.microsoft.com/office/drawing/2014/chart" uri="{C3380CC4-5D6E-409C-BE32-E72D297353CC}">
              <c16:uniqueId val="{00000000-77BC-4638-B32C-671345C9BC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2502</c:v>
                </c:pt>
                <c:pt idx="1">
                  <c:v>2599</c:v>
                </c:pt>
                <c:pt idx="2">
                  <c:v>2722</c:v>
                </c:pt>
              </c:numCache>
            </c:numRef>
          </c:val>
          <c:extLst xmlns:c16r2="http://schemas.microsoft.com/office/drawing/2015/06/chart">
            <c:ext xmlns:c16="http://schemas.microsoft.com/office/drawing/2014/chart" uri="{C3380CC4-5D6E-409C-BE32-E72D297353CC}">
              <c16:uniqueId val="{00000001-77BC-4638-B32C-671345C9BC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14717</c:v>
                </c:pt>
                <c:pt idx="1">
                  <c:v>15657</c:v>
                </c:pt>
                <c:pt idx="2">
                  <c:v>15249</c:v>
                </c:pt>
              </c:numCache>
            </c:numRef>
          </c:val>
          <c:extLst xmlns:c16r2="http://schemas.microsoft.com/office/drawing/2015/06/chart">
            <c:ext xmlns:c16="http://schemas.microsoft.com/office/drawing/2014/chart" uri="{C3380CC4-5D6E-409C-BE32-E72D297353CC}">
              <c16:uniqueId val="{00000002-77BC-4638-B32C-671345C9BCA4}"/>
            </c:ext>
          </c:extLst>
        </c:ser>
        <c:dLbls>
          <c:showLegendKey val="0"/>
          <c:showVal val="0"/>
          <c:showCatName val="0"/>
          <c:showSerName val="0"/>
          <c:showPercent val="0"/>
          <c:showBubbleSize val="0"/>
        </c:dLbls>
        <c:gapWidth val="120"/>
        <c:overlap val="100"/>
        <c:axId val="-1024920976"/>
        <c:axId val="-1024920432"/>
      </c:barChart>
      <c:catAx>
        <c:axId val="-102492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24920432"/>
        <c:crosses val="autoZero"/>
        <c:auto val="1"/>
        <c:lblAlgn val="ctr"/>
        <c:lblOffset val="100"/>
        <c:tickLblSkip val="1"/>
        <c:tickMarkSkip val="1"/>
        <c:noMultiLvlLbl val="0"/>
      </c:catAx>
      <c:valAx>
        <c:axId val="-1024920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2492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令和６年度においては実質公債費比率が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％へ上昇した。今後も中学校屋内運動場（指定避難所）への空調設備設置や恵那南中学校整備事業で公債費の増加が見込まれるため、今後はより一層地方債の計画的な発行・管理に努める。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令和６年度は将来負担額のうち地方債の現在高が償還完了などにより</a:t>
          </a:r>
          <a:r>
            <a:rPr kumimoji="1" lang="en-US" altLang="ja-JP" sz="1400">
              <a:latin typeface="ＭＳ ゴシック" pitchFamily="49" charset="-128"/>
              <a:ea typeface="ＭＳ ゴシック" pitchFamily="49" charset="-128"/>
            </a:rPr>
            <a:t>1,210</a:t>
          </a:r>
          <a:r>
            <a:rPr kumimoji="1" lang="ja-JP" altLang="en-US" sz="1400">
              <a:latin typeface="ＭＳ ゴシック" pitchFamily="49" charset="-128"/>
              <a:ea typeface="ＭＳ ゴシック" pitchFamily="49" charset="-128"/>
            </a:rPr>
            <a:t>百万円増加した。将来負担比率については、充当可能財源等が将来負担額を上回るため、比率がマイナスとなり算出されていない。</a:t>
          </a:r>
        </a:p>
        <a:p>
          <a:r>
            <a:rPr kumimoji="1" lang="ja-JP" altLang="en-US" sz="1400">
              <a:latin typeface="ＭＳ ゴシック" pitchFamily="49" charset="-128"/>
              <a:ea typeface="ＭＳ ゴシック" pitchFamily="49" charset="-128"/>
            </a:rPr>
            <a:t>今後も引き続き事業の選択と計画的な借入れを実施し、また、安定的な財政運営のために基金の一定程度の確保に引き続き努める。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岐阜県恵那市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・これは、公共施設の維持修繕や子育て支援施策の充実のため、公共施設整備・子育て支援基金を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・市税の減収などの不測の事態への対応に加え、公共施設の老朽化対策など、今後の財政需要の増大にも適切に対応していけるように一定額を確保していくことを予定している。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・公共施設整備・子育て支援基金：子育て支援施策の充実や今後見込まれる公共施設の整備や改修、除却の費用の一部に充てる。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・地域振興基金：地域のまちづくり活動の財源として活用する。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・人口減少対策基金：移住・定住者の増加等の人口減少対策事業等の財源として活用する。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・公共施設整備・子育て支援基金：公共施設の維持修繕や子育て支援施策の充実のため取り崩しを行ったことにより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百万円の増。地域のまちづくり活動の財源として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・市民のまちづくり基金：利息分として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百万円の増。ふるさとえな応援寄附金の増加による積立の増。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・公共施設整備・子育て支援基金：合併により増加した公共施設の維持修繕や子育て支援施策の充実に充てるため、今後減少していく見込み。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・地域振興基金：地域のまちづくり活動に継続的に活用していくため、現状維持を見込んでいる。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・市民のまちづくり基金：ふるさとえな応援寄附金の増加により、今後も積立の増加を見込んでいる。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・令和６年度は財源不足を補うために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百万円の取崩を行ったが、年度内に同額を積立て、利子分も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市税の大幅な減収や、大規模災害の発生など不測の事態に備えるため、これまで同様、予算編成や予算執行における効率化の徹底はもとより、当市が実施している収支改善の取組を着実に進め、「恵那市中・長期財政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月改定）に基づく財政運営上の数値目標としている財政調整基金残高が標準財政規模の約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百万円の積立を行った。取崩は臨時財政対策債償還基金費分の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・地方債の償還計画を踏まえ、現状維持を見込んでいる。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令和６年度の財政力指数は類似団体平均の</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を大きく下回った</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となっている。市税収入においては前年度比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％の減とほぼ横ばいなものの、当市の規模に対して未だ施設が多い状況で、思うような歳出削減ができなかったことが大きな要因である。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今後は、施設の統合や地元への払い下げを行いスリム化を進め歳出削減に努めるのはもちろんのこと、これまで以上に企業誘致や移住定住政策に力を入れ、市税収入の確保に努め、財政力の向上を図る。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令和６年度は前年度と同じく</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％で、依然、類似団体平均と比較すると低い。</a:t>
          </a:r>
        </a:p>
        <a:p>
          <a:r>
            <a:rPr kumimoji="1" lang="ja-JP" altLang="en-US" sz="1300">
              <a:latin typeface="ＭＳ Ｐゴシック" panose="020B0600070205080204" pitchFamily="50" charset="-128"/>
              <a:ea typeface="ＭＳ Ｐゴシック" panose="020B0600070205080204" pitchFamily="50" charset="-128"/>
            </a:rPr>
            <a:t>分母となる経常一般財源総額等は、地方税、地方交付税が昨年度比でやや上昇したが、臨時財政対策債等の減少により同水準にとどまった。</a:t>
          </a:r>
        </a:p>
        <a:p>
          <a:r>
            <a:rPr kumimoji="1" lang="ja-JP" altLang="en-US" sz="1300">
              <a:latin typeface="ＭＳ Ｐゴシック" panose="020B0600070205080204" pitchFamily="50" charset="-128"/>
              <a:ea typeface="ＭＳ Ｐゴシック" panose="020B0600070205080204" pitchFamily="50" charset="-128"/>
            </a:rPr>
            <a:t>今後も、職員の適正配置、施設の統廃合などを実施し義務的経費の削減に努めるとともに、特別会計･公営企業会計も含めた事業の見直しに努める。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63</xdr:row>
      <xdr:rowOff>25823</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8271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63</xdr:row>
      <xdr:rowOff>25823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58587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167217</xdr:rowOff>
    </xdr:from>
    <xdr:to>
      <xdr:col>15</xdr:col>
      <xdr:colOff>82550</xdr:colOff>
      <xdr:row>61</xdr:row>
      <xdr:rowOff>127423</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2336800" y="10111317"/>
          <a:ext cx="8890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167217</xdr:rowOff>
    </xdr:from>
    <xdr:to>
      <xdr:col>11</xdr:col>
      <xdr:colOff>31750</xdr:colOff>
      <xdr:row>61</xdr:row>
      <xdr:rowOff>46990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1113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163000</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116417</xdr:rowOff>
    </xdr:from>
    <xdr:to>
      <xdr:col>11</xdr:col>
      <xdr:colOff>82550</xdr:colOff>
      <xdr:row>59</xdr:row>
      <xdr:rowOff>46567</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56744</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指定管理者制度導入や施設の統廃合により人件費・物件費等の削減を行っているが、依然として類似団体平均と比較して大きく上回っている。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今後も引き続き職員定数の適正化や公共施設の適正配置に取り組み、住民サービスの向上と維持管理経費の削減に努める。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41166</xdr:rowOff>
    </xdr:from>
    <xdr:to>
      <xdr:col>23</xdr:col>
      <xdr:colOff>133350</xdr:colOff>
      <xdr:row>84</xdr:row>
      <xdr:rowOff>137658</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442966"/>
          <a:ext cx="838200" cy="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27442</xdr:rowOff>
    </xdr:from>
    <xdr:to>
      <xdr:col>19</xdr:col>
      <xdr:colOff>133350</xdr:colOff>
      <xdr:row>84</xdr:row>
      <xdr:rowOff>41166</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429242"/>
          <a:ext cx="889000" cy="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146723</xdr:rowOff>
    </xdr:from>
    <xdr:to>
      <xdr:col>15</xdr:col>
      <xdr:colOff>82550</xdr:colOff>
      <xdr:row>84</xdr:row>
      <xdr:rowOff>27442</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377073"/>
          <a:ext cx="8890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96847</xdr:rowOff>
    </xdr:from>
    <xdr:to>
      <xdr:col>11</xdr:col>
      <xdr:colOff>31750</xdr:colOff>
      <xdr:row>83</xdr:row>
      <xdr:rowOff>146723</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327197"/>
          <a:ext cx="889000" cy="4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86858</xdr:rowOff>
    </xdr:from>
    <xdr:to>
      <xdr:col>23</xdr:col>
      <xdr:colOff>184150</xdr:colOff>
      <xdr:row>85</xdr:row>
      <xdr:rowOff>17008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4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58935</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46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161816</xdr:rowOff>
    </xdr:from>
    <xdr:to>
      <xdr:col>19</xdr:col>
      <xdr:colOff>184150</xdr:colOff>
      <xdr:row>84</xdr:row>
      <xdr:rowOff>91966</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3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76743</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478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148092</xdr:rowOff>
    </xdr:from>
    <xdr:to>
      <xdr:col>15</xdr:col>
      <xdr:colOff>133350</xdr:colOff>
      <xdr:row>84</xdr:row>
      <xdr:rowOff>78242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3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63019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46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95923</xdr:rowOff>
    </xdr:from>
    <xdr:to>
      <xdr:col>11</xdr:col>
      <xdr:colOff>82550</xdr:colOff>
      <xdr:row>84</xdr:row>
      <xdr:rowOff>26073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32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10850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41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46047</xdr:rowOff>
    </xdr:from>
    <xdr:to>
      <xdr:col>7</xdr:col>
      <xdr:colOff>31750</xdr:colOff>
      <xdr:row>83</xdr:row>
      <xdr:rowOff>147647</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2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132424</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36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をベースに給与改定を行っているため、全国平均とほぼ同程度の給与水準となっている。今後も人事評価制度を実施し、実績・能力に応じた評価を行い、組織全体の業務・効率を高め、給与へ反映す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市町村合併により、職員数の適正化に向け新規採用の抑制、組織再編、公共施設の統廃合などを行ってきたが、依然、類似団体平均と比較しても職員数が多い状況にある。第４次恵那市職員適正化計画では、令和７年度までに</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人に削減するという目標を設定したが、令和６年４月１日現在で</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人となっており、目標人数を下回る結果となっている。今後も引き続き人口に見合った職員数の適正化に努める。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56848</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819130"/>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170845</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80074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170845</xdr:rowOff>
    </xdr:from>
    <xdr:to>
      <xdr:col>72</xdr:col>
      <xdr:colOff>203200</xdr:colOff>
      <xdr:row>63</xdr:row>
      <xdr:rowOff>8588</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flipV="1">
          <a:off x="14401800" y="1080074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161653</xdr:rowOff>
    </xdr:from>
    <xdr:to>
      <xdr:col>68</xdr:col>
      <xdr:colOff>152400</xdr:colOff>
      <xdr:row>63</xdr:row>
      <xdr:rowOff>8588</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791553"/>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6048</xdr:rowOff>
    </xdr:from>
    <xdr:to>
      <xdr:col>81</xdr:col>
      <xdr:colOff>95250</xdr:colOff>
      <xdr:row>63</xdr:row>
      <xdr:rowOff>107648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149575</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77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120045</xdr:rowOff>
    </xdr:from>
    <xdr:to>
      <xdr:col>73</xdr:col>
      <xdr:colOff>44450</xdr:colOff>
      <xdr:row>63</xdr:row>
      <xdr:rowOff>50195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7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34972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83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129238</xdr:rowOff>
    </xdr:from>
    <xdr:to>
      <xdr:col>68</xdr:col>
      <xdr:colOff>203200</xdr:colOff>
      <xdr:row>63</xdr:row>
      <xdr:rowOff>59388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44165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84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110853</xdr:rowOff>
    </xdr:from>
    <xdr:to>
      <xdr:col>64</xdr:col>
      <xdr:colOff>152400</xdr:colOff>
      <xdr:row>63</xdr:row>
      <xdr:rowOff>41003</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25780</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令和４年度までは繰上償還を実施したことにより年々減少していたが、令和６年度は臨時財政対策債発行額の減少等により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％に増加した。今後は人口減少や少子高齢化が進むことに伴う市税等の減少や、合併特例債の元金償還のピークが見込まれるため、より一層、計画的な発行管理を行い、健全経営に努める。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120142</xdr:rowOff>
    </xdr:from>
    <xdr:to>
      <xdr:col>81</xdr:col>
      <xdr:colOff>44450</xdr:colOff>
      <xdr:row>44</xdr:row>
      <xdr:rowOff>165100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463792"/>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35069</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620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120142</xdr:rowOff>
    </xdr:from>
    <xdr:to>
      <xdr:col>81</xdr:col>
      <xdr:colOff>133350</xdr:colOff>
      <xdr:row>37</xdr:row>
      <xdr:rowOff>120142</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46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120142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179800" y="635762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37</xdr:row>
      <xdr:rowOff>13970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5290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117856</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4401800" y="62611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163068</xdr:rowOff>
    </xdr:from>
    <xdr:to>
      <xdr:col>73</xdr:col>
      <xdr:colOff>44450</xdr:colOff>
      <xdr:row>41</xdr:row>
      <xdr:rowOff>93218</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5240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117856</xdr:rowOff>
    </xdr:from>
    <xdr:to>
      <xdr:col>68</xdr:col>
      <xdr:colOff>152400</xdr:colOff>
      <xdr:row>37</xdr:row>
      <xdr:rowOff>13970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3512800" y="629005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69342</xdr:rowOff>
    </xdr:from>
    <xdr:to>
      <xdr:col>81</xdr:col>
      <xdr:colOff>95250</xdr:colOff>
      <xdr:row>37</xdr:row>
      <xdr:rowOff>170942</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967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162069</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63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67056</xdr:rowOff>
    </xdr:from>
    <xdr:to>
      <xdr:col>68</xdr:col>
      <xdr:colOff>203200</xdr:colOff>
      <xdr:row>36</xdr:row>
      <xdr:rowOff>168656</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435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7383</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地方債の償還完了や繰上償還で地方債の現在高が下がったことにより、今年度も算定されていない。今後も義務的経費の削減を進め、財政の健全化に努める。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％上回っている。今後も職員の適正配置を行い、人件費関係経費全体の抑制に努める。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45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39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352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％上回っている。主な要因としては施設の管理経費等の増加等が挙げられる。</a:t>
          </a:r>
        </a:p>
        <a:p>
          <a:r>
            <a:rPr kumimoji="1" lang="ja-JP" altLang="en-US" sz="1300">
              <a:latin typeface="ＭＳ Ｐゴシック" panose="020B0600070205080204" pitchFamily="50" charset="-128"/>
              <a:ea typeface="ＭＳ Ｐゴシック" panose="020B0600070205080204" pitchFamily="50" charset="-128"/>
            </a:rPr>
            <a:t>「恵那市公共施設等総合管理計画」により施設の統廃合を進めるとともに、指定管理者制度等を活用し、物件費の抑制に努める。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3129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43180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3114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9159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62230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915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扶助費については、前年度比で上昇しており、類似団体平均を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ポイント上回っている。主な上昇要因は物価高騰対応の給付金等の事業によるものである。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72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135165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％下回った。また、前年比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％増加したが、今後も公共施設等の維持補修費の増加が見込まれる。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57</xdr:row>
      <xdr:rowOff>115570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958342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115570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629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27940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568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％下回った。恵那市の「補助金の適正化に関する指針」に基づき、徹底した検証と見直しを行い、更なる抑制に努めていく。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62992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6226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62992</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21844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893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81280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1894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公債費にかかる経常収支比率は、償還完了や令和４年度までの繰上償還の実施により、類似団体平均を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％下回った。今後は人口減少により税収の増加が見込めず、比率の上昇が予想されるため、必要な事業の選別を行い、公債費比率等を見ながら、計画的な借入れを行っていく。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69850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987800" y="132562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54611</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098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16511</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2209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92711</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1320800" y="131724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公債費以外に係る経常収支比率は、類似団体平均をやや下回る前年比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％の減少となった。今後は介護給付費や訓練等給付費、維持補修費等の増加が見込まれる。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117202</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5671800" y="131343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125367</xdr:rowOff>
    </xdr:from>
    <xdr:to>
      <xdr:col>78</xdr:col>
      <xdr:colOff>69850</xdr:colOff>
      <xdr:row>76</xdr:row>
      <xdr:rowOff>117202</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2984117"/>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122101</xdr:rowOff>
    </xdr:from>
    <xdr:to>
      <xdr:col>73</xdr:col>
      <xdr:colOff>180975</xdr:colOff>
      <xdr:row>75</xdr:row>
      <xdr:rowOff>125367</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2637951"/>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122101</xdr:rowOff>
    </xdr:from>
    <xdr:to>
      <xdr:col>69</xdr:col>
      <xdr:colOff>92075</xdr:colOff>
      <xdr:row>74</xdr:row>
      <xdr:rowOff>166188</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2637951"/>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66402</xdr:rowOff>
    </xdr:from>
    <xdr:to>
      <xdr:col>78</xdr:col>
      <xdr:colOff>120650</xdr:colOff>
      <xdr:row>76</xdr:row>
      <xdr:rowOff>168002</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74567</xdr:rowOff>
    </xdr:from>
    <xdr:to>
      <xdr:col>74</xdr:col>
      <xdr:colOff>31750</xdr:colOff>
      <xdr:row>76</xdr:row>
      <xdr:rowOff>4716</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71301</xdr:rowOff>
    </xdr:from>
    <xdr:to>
      <xdr:col>69</xdr:col>
      <xdr:colOff>142875</xdr:colOff>
      <xdr:row>74</xdr:row>
      <xdr:rowOff>1451</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11628</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23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115388</xdr:rowOff>
    </xdr:from>
    <xdr:to>
      <xdr:col>65</xdr:col>
      <xdr:colOff>53975</xdr:colOff>
      <xdr:row>75</xdr:row>
      <xdr:rowOff>45538</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55715</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70066</xdr:rowOff>
    </xdr:from>
    <xdr:to>
      <xdr:col>29</xdr:col>
      <xdr:colOff>127000</xdr:colOff>
      <xdr:row>17</xdr:row>
      <xdr:rowOff>17996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860891"/>
          <a:ext cx="647700" cy="11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17996</xdr:rowOff>
    </xdr:from>
    <xdr:to>
      <xdr:col>26</xdr:col>
      <xdr:colOff>50800</xdr:colOff>
      <xdr:row>17</xdr:row>
      <xdr:rowOff>64300</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980271"/>
          <a:ext cx="698500" cy="46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64300</xdr:rowOff>
    </xdr:from>
    <xdr:to>
      <xdr:col>22</xdr:col>
      <xdr:colOff>114300</xdr:colOff>
      <xdr:row>17</xdr:row>
      <xdr:rowOff>74105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026575"/>
          <a:ext cx="698500" cy="9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74105</xdr:rowOff>
    </xdr:from>
    <xdr:to>
      <xdr:col>18</xdr:col>
      <xdr:colOff>177800</xdr:colOff>
      <xdr:row>17</xdr:row>
      <xdr:rowOff>94272</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036380"/>
          <a:ext cx="698500" cy="20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19266</xdr:rowOff>
    </xdr:from>
    <xdr:to>
      <xdr:col>29</xdr:col>
      <xdr:colOff>177800</xdr:colOff>
      <xdr:row>16</xdr:row>
      <xdr:rowOff>120866</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810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35793</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65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138646</xdr:rowOff>
    </xdr:from>
    <xdr:to>
      <xdr:col>26</xdr:col>
      <xdr:colOff>101600</xdr:colOff>
      <xdr:row>17</xdr:row>
      <xdr:rowOff>68796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9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78973</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698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13500</xdr:rowOff>
    </xdr:from>
    <xdr:to>
      <xdr:col>22</xdr:col>
      <xdr:colOff>165100</xdr:colOff>
      <xdr:row>17</xdr:row>
      <xdr:rowOff>115100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975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125277</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74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23305</xdr:rowOff>
    </xdr:from>
    <xdr:to>
      <xdr:col>19</xdr:col>
      <xdr:colOff>38100</xdr:colOff>
      <xdr:row>17</xdr:row>
      <xdr:rowOff>124905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8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135082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7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43472</xdr:rowOff>
    </xdr:from>
    <xdr:to>
      <xdr:col>15</xdr:col>
      <xdr:colOff>101600</xdr:colOff>
      <xdr:row>17</xdr:row>
      <xdr:rowOff>145072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00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155249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77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117199</xdr:rowOff>
    </xdr:from>
    <xdr:to>
      <xdr:col>29</xdr:col>
      <xdr:colOff>127000</xdr:colOff>
      <xdr:row>37</xdr:row>
      <xdr:rowOff>61163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6041749"/>
          <a:ext cx="0" cy="11441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33240</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15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61163</xdr:rowOff>
    </xdr:from>
    <xdr:to>
      <xdr:col>30</xdr:col>
      <xdr:colOff>25400</xdr:colOff>
      <xdr:row>37</xdr:row>
      <xdr:rowOff>61163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1858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32126</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8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117199</xdr:rowOff>
    </xdr:from>
    <xdr:to>
      <xdr:col>30</xdr:col>
      <xdr:colOff>25400</xdr:colOff>
      <xdr:row>33</xdr:row>
      <xdr:rowOff>117199</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6041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105026</xdr:rowOff>
    </xdr:from>
    <xdr:to>
      <xdr:col>29</xdr:col>
      <xdr:colOff>127000</xdr:colOff>
      <xdr:row>37</xdr:row>
      <xdr:rowOff>43075</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5003800" y="7058276"/>
          <a:ext cx="647700" cy="10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229173</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496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41196</xdr:rowOff>
    </xdr:from>
    <xdr:to>
      <xdr:col>29</xdr:col>
      <xdr:colOff>177800</xdr:colOff>
      <xdr:row>35</xdr:row>
      <xdr:rowOff>142796</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651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43075</xdr:rowOff>
    </xdr:from>
    <xdr:to>
      <xdr:col>26</xdr:col>
      <xdr:colOff>50800</xdr:colOff>
      <xdr:row>37</xdr:row>
      <xdr:rowOff>162605</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4305300" y="7167775"/>
          <a:ext cx="698500" cy="119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26222</xdr:rowOff>
    </xdr:from>
    <xdr:to>
      <xdr:col>26</xdr:col>
      <xdr:colOff>101600</xdr:colOff>
      <xdr:row>35</xdr:row>
      <xdr:rowOff>127822</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636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137999</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40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162605</xdr:rowOff>
    </xdr:from>
    <xdr:to>
      <xdr:col>22</xdr:col>
      <xdr:colOff>114300</xdr:colOff>
      <xdr:row>37</xdr:row>
      <xdr:rowOff>233956</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7287305"/>
          <a:ext cx="698500" cy="7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50711</xdr:rowOff>
    </xdr:from>
    <xdr:to>
      <xdr:col>22</xdr:col>
      <xdr:colOff>165100</xdr:colOff>
      <xdr:row>35</xdr:row>
      <xdr:rowOff>152311</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661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162488</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4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233956</xdr:rowOff>
    </xdr:from>
    <xdr:to>
      <xdr:col>18</xdr:col>
      <xdr:colOff>177800</xdr:colOff>
      <xdr:row>37</xdr:row>
      <xdr:rowOff>336426</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7358656"/>
          <a:ext cx="698500" cy="102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90059</xdr:rowOff>
    </xdr:from>
    <xdr:to>
      <xdr:col>19</xdr:col>
      <xdr:colOff>38100</xdr:colOff>
      <xdr:row>35</xdr:row>
      <xdr:rowOff>191659</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700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201836</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46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113891</xdr:rowOff>
    </xdr:from>
    <xdr:to>
      <xdr:col>15</xdr:col>
      <xdr:colOff>101600</xdr:colOff>
      <xdr:row>35</xdr:row>
      <xdr:rowOff>215491</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72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225668</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49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54226</xdr:rowOff>
    </xdr:from>
    <xdr:to>
      <xdr:col>29</xdr:col>
      <xdr:colOff>177800</xdr:colOff>
      <xdr:row>36</xdr:row>
      <xdr:rowOff>155826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7007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26303</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97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163725</xdr:rowOff>
    </xdr:from>
    <xdr:to>
      <xdr:col>26</xdr:col>
      <xdr:colOff>101600</xdr:colOff>
      <xdr:row>37</xdr:row>
      <xdr:rowOff>93875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7116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78652</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720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111805</xdr:rowOff>
    </xdr:from>
    <xdr:to>
      <xdr:col>22</xdr:col>
      <xdr:colOff>165100</xdr:colOff>
      <xdr:row>37</xdr:row>
      <xdr:rowOff>213405</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7236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198182</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732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183156</xdr:rowOff>
    </xdr:from>
    <xdr:to>
      <xdr:col>19</xdr:col>
      <xdr:colOff>38100</xdr:colOff>
      <xdr:row>37</xdr:row>
      <xdr:rowOff>284756</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730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269533</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73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285626</xdr:rowOff>
    </xdr:from>
    <xdr:to>
      <xdr:col>15</xdr:col>
      <xdr:colOff>101600</xdr:colOff>
      <xdr:row>38</xdr:row>
      <xdr:rowOff>44326</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741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29103</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749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3658</xdr:rowOff>
    </xdr:from>
    <xdr:to>
      <xdr:col>24</xdr:col>
      <xdr:colOff>63500</xdr:colOff>
      <xdr:row>33</xdr:row>
      <xdr:rowOff>122034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661508"/>
          <a:ext cx="838200" cy="1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122034</xdr:rowOff>
    </xdr:from>
    <xdr:to>
      <xdr:col>19</xdr:col>
      <xdr:colOff>177800</xdr:colOff>
      <xdr:row>33</xdr:row>
      <xdr:rowOff>149606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779884"/>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149606</xdr:rowOff>
    </xdr:from>
    <xdr:to>
      <xdr:col>15</xdr:col>
      <xdr:colOff>50800</xdr:colOff>
      <xdr:row>33</xdr:row>
      <xdr:rowOff>156591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807456"/>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156591</xdr:rowOff>
    </xdr:from>
    <xdr:to>
      <xdr:col>10</xdr:col>
      <xdr:colOff>114300</xdr:colOff>
      <xdr:row>34</xdr:row>
      <xdr:rowOff>13398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814441"/>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124308</xdr:rowOff>
    </xdr:from>
    <xdr:to>
      <xdr:col>24</xdr:col>
      <xdr:colOff>114300</xdr:colOff>
      <xdr:row>33</xdr:row>
      <xdr:rowOff>54458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6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147185</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46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71234</xdr:rowOff>
    </xdr:from>
    <xdr:to>
      <xdr:col>20</xdr:col>
      <xdr:colOff>38100</xdr:colOff>
      <xdr:row>34</xdr:row>
      <xdr:rowOff>1384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7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17911</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5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98806</xdr:rowOff>
    </xdr:from>
    <xdr:to>
      <xdr:col>15</xdr:col>
      <xdr:colOff>101600</xdr:colOff>
      <xdr:row>34</xdr:row>
      <xdr:rowOff>28956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45483</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5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105791</xdr:rowOff>
    </xdr:from>
    <xdr:to>
      <xdr:col>10</xdr:col>
      <xdr:colOff>165100</xdr:colOff>
      <xdr:row>34</xdr:row>
      <xdr:rowOff>35941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52468</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53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134048</xdr:rowOff>
    </xdr:from>
    <xdr:to>
      <xdr:col>6</xdr:col>
      <xdr:colOff>38100</xdr:colOff>
      <xdr:row>34</xdr:row>
      <xdr:rowOff>64198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7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80725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5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91564</xdr:rowOff>
    </xdr:from>
    <xdr:to>
      <xdr:col>24</xdr:col>
      <xdr:colOff>63500</xdr:colOff>
      <xdr:row>56</xdr:row>
      <xdr:rowOff>161851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692764"/>
          <a:ext cx="8382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161851</xdr:rowOff>
    </xdr:from>
    <xdr:to>
      <xdr:col>19</xdr:col>
      <xdr:colOff>177800</xdr:colOff>
      <xdr:row>56</xdr:row>
      <xdr:rowOff>168900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763051"/>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168900</xdr:rowOff>
    </xdr:from>
    <xdr:to>
      <xdr:col>15</xdr:col>
      <xdr:colOff>50800</xdr:colOff>
      <xdr:row>57</xdr:row>
      <xdr:rowOff>51781</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770100"/>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51781</xdr:rowOff>
    </xdr:from>
    <xdr:to>
      <xdr:col>10</xdr:col>
      <xdr:colOff>114300</xdr:colOff>
      <xdr:row>57</xdr:row>
      <xdr:rowOff>107711</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824431"/>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40764</xdr:rowOff>
    </xdr:from>
    <xdr:to>
      <xdr:col>24</xdr:col>
      <xdr:colOff>114300</xdr:colOff>
      <xdr:row>56</xdr:row>
      <xdr:rowOff>142364</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6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63641</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49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111051</xdr:rowOff>
    </xdr:from>
    <xdr:to>
      <xdr:col>20</xdr:col>
      <xdr:colOff>38100</xdr:colOff>
      <xdr:row>57</xdr:row>
      <xdr:rowOff>41201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7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57728</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94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118100</xdr:rowOff>
    </xdr:from>
    <xdr:to>
      <xdr:col>15</xdr:col>
      <xdr:colOff>101600</xdr:colOff>
      <xdr:row>57</xdr:row>
      <xdr:rowOff>48250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64777</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949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981</xdr:rowOff>
    </xdr:from>
    <xdr:to>
      <xdr:col>10</xdr:col>
      <xdr:colOff>165100</xdr:colOff>
      <xdr:row>57</xdr:row>
      <xdr:rowOff>102581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119108</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5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56911</xdr:rowOff>
    </xdr:from>
    <xdr:to>
      <xdr:col>6</xdr:col>
      <xdr:colOff>38100</xdr:colOff>
      <xdr:row>57</xdr:row>
      <xdr:rowOff>158511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8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3588</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60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100895</xdr:rowOff>
    </xdr:from>
    <xdr:to>
      <xdr:col>24</xdr:col>
      <xdr:colOff>63500</xdr:colOff>
      <xdr:row>77</xdr:row>
      <xdr:rowOff>125718</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302545"/>
          <a:ext cx="8382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106553</xdr:rowOff>
    </xdr:from>
    <xdr:to>
      <xdr:col>19</xdr:col>
      <xdr:colOff>177800</xdr:colOff>
      <xdr:row>77</xdr:row>
      <xdr:rowOff>125718</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908300" y="13308203"/>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106553</xdr:rowOff>
    </xdr:from>
    <xdr:to>
      <xdr:col>15</xdr:col>
      <xdr:colOff>50800</xdr:colOff>
      <xdr:row>77</xdr:row>
      <xdr:rowOff>163722</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308203"/>
          <a:ext cx="889000" cy="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163722</xdr:rowOff>
    </xdr:from>
    <xdr:to>
      <xdr:col>10</xdr:col>
      <xdr:colOff>114300</xdr:colOff>
      <xdr:row>78</xdr:row>
      <xdr:rowOff>14484</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365372"/>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50095</xdr:rowOff>
    </xdr:from>
    <xdr:to>
      <xdr:col>24</xdr:col>
      <xdr:colOff>114300</xdr:colOff>
      <xdr:row>77</xdr:row>
      <xdr:rowOff>151695</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2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72972</xdr:rowOff>
    </xdr:from>
    <xdr:ext cx="534377"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1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74918</xdr:rowOff>
    </xdr:from>
    <xdr:to>
      <xdr:col>20</xdr:col>
      <xdr:colOff>38100</xdr:colOff>
      <xdr:row>78</xdr:row>
      <xdr:rowOff>5068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2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21595</xdr:rowOff>
    </xdr:from>
    <xdr:ext cx="534377"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30111" y="130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55753</xdr:rowOff>
    </xdr:from>
    <xdr:to>
      <xdr:col>15</xdr:col>
      <xdr:colOff>101600</xdr:colOff>
      <xdr:row>77</xdr:row>
      <xdr:rowOff>157353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2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2430</xdr:rowOff>
    </xdr:from>
    <xdr:ext cx="534377"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41111" y="1303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112922</xdr:rowOff>
    </xdr:from>
    <xdr:to>
      <xdr:col>10</xdr:col>
      <xdr:colOff>165100</xdr:colOff>
      <xdr:row>78</xdr:row>
      <xdr:rowOff>43072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3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59599</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52111" y="130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135134</xdr:rowOff>
    </xdr:from>
    <xdr:to>
      <xdr:col>6</xdr:col>
      <xdr:colOff>38100</xdr:colOff>
      <xdr:row>78</xdr:row>
      <xdr:rowOff>65284</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81811</xdr:rowOff>
    </xdr:from>
    <xdr:ext cx="534377"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63111" y="131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28285</xdr:rowOff>
    </xdr:from>
    <xdr:to>
      <xdr:col>24</xdr:col>
      <xdr:colOff>63500</xdr:colOff>
      <xdr:row>98</xdr:row>
      <xdr:rowOff>885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658935"/>
          <a:ext cx="838200" cy="14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885</xdr:rowOff>
    </xdr:from>
    <xdr:to>
      <xdr:col>19</xdr:col>
      <xdr:colOff>177800</xdr:colOff>
      <xdr:row>98</xdr:row>
      <xdr:rowOff>60975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802985"/>
          <a:ext cx="8890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86664</xdr:rowOff>
    </xdr:from>
    <xdr:to>
      <xdr:col>15</xdr:col>
      <xdr:colOff>50800</xdr:colOff>
      <xdr:row>98</xdr:row>
      <xdr:rowOff>60975</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019300" y="16717314"/>
          <a:ext cx="889000" cy="14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86664</xdr:rowOff>
    </xdr:from>
    <xdr:to>
      <xdr:col>10</xdr:col>
      <xdr:colOff>114300</xdr:colOff>
      <xdr:row>98</xdr:row>
      <xdr:rowOff>166359</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717314"/>
          <a:ext cx="889000" cy="25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148935</xdr:rowOff>
    </xdr:from>
    <xdr:to>
      <xdr:col>24</xdr:col>
      <xdr:colOff>114300</xdr:colOff>
      <xdr:row>97</xdr:row>
      <xdr:rowOff>79085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6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127362</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5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121535</xdr:rowOff>
    </xdr:from>
    <xdr:to>
      <xdr:col>20</xdr:col>
      <xdr:colOff>38100</xdr:colOff>
      <xdr:row>98</xdr:row>
      <xdr:rowOff>51685</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7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42812</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530111" y="168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10175</xdr:rowOff>
    </xdr:from>
    <xdr:to>
      <xdr:col>15</xdr:col>
      <xdr:colOff>101600</xdr:colOff>
      <xdr:row>98</xdr:row>
      <xdr:rowOff>111775</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8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102902</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9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35864</xdr:rowOff>
    </xdr:from>
    <xdr:to>
      <xdr:col>10</xdr:col>
      <xdr:colOff>165100</xdr:colOff>
      <xdr:row>97</xdr:row>
      <xdr:rowOff>137464</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6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128591</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7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115559</xdr:rowOff>
    </xdr:from>
    <xdr:to>
      <xdr:col>6</xdr:col>
      <xdr:colOff>38100</xdr:colOff>
      <xdr:row>99</xdr:row>
      <xdr:rowOff>45709</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9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36836</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701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70838</xdr:rowOff>
    </xdr:from>
    <xdr:to>
      <xdr:col>55</xdr:col>
      <xdr:colOff>0</xdr:colOff>
      <xdr:row>35</xdr:row>
      <xdr:rowOff>88539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9639300" y="6071588"/>
          <a:ext cx="8382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70838</xdr:rowOff>
    </xdr:from>
    <xdr:to>
      <xdr:col>50</xdr:col>
      <xdr:colOff>114300</xdr:colOff>
      <xdr:row>35</xdr:row>
      <xdr:rowOff>91184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8750300" y="6071588"/>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75883</xdr:rowOff>
    </xdr:from>
    <xdr:to>
      <xdr:col>45</xdr:col>
      <xdr:colOff>177800</xdr:colOff>
      <xdr:row>35</xdr:row>
      <xdr:rowOff>91184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7861300" y="6076633"/>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105212</xdr:rowOff>
    </xdr:from>
    <xdr:to>
      <xdr:col>41</xdr:col>
      <xdr:colOff>50800</xdr:colOff>
      <xdr:row>35</xdr:row>
      <xdr:rowOff>75883</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a:off x="6972300" y="5248712"/>
          <a:ext cx="889000" cy="8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37739</xdr:rowOff>
    </xdr:from>
    <xdr:to>
      <xdr:col>55</xdr:col>
      <xdr:colOff>50800</xdr:colOff>
      <xdr:row>35</xdr:row>
      <xdr:rowOff>139339</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03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16166</xdr:rowOff>
    </xdr:from>
    <xdr:ext cx="534377"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601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20038</xdr:rowOff>
    </xdr:from>
    <xdr:to>
      <xdr:col>50</xdr:col>
      <xdr:colOff>165100</xdr:colOff>
      <xdr:row>35</xdr:row>
      <xdr:rowOff>121638</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0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138165</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579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40384</xdr:rowOff>
    </xdr:from>
    <xdr:to>
      <xdr:col>46</xdr:col>
      <xdr:colOff>38100</xdr:colOff>
      <xdr:row>35</xdr:row>
      <xdr:rowOff>141984</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133111</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61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25083</xdr:rowOff>
    </xdr:from>
    <xdr:to>
      <xdr:col>41</xdr:col>
      <xdr:colOff>101600</xdr:colOff>
      <xdr:row>35</xdr:row>
      <xdr:rowOff>126683</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0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143210</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5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54412</xdr:rowOff>
    </xdr:from>
    <xdr:to>
      <xdr:col>36</xdr:col>
      <xdr:colOff>165100</xdr:colOff>
      <xdr:row>30</xdr:row>
      <xdr:rowOff>156012</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51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1089</xdr:rowOff>
    </xdr:from>
    <xdr:ext cx="599010"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672795" y="497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102370</xdr:rowOff>
    </xdr:from>
    <xdr:to>
      <xdr:col>55</xdr:col>
      <xdr:colOff>0</xdr:colOff>
      <xdr:row>55</xdr:row>
      <xdr:rowOff>149979</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189220"/>
          <a:ext cx="838200" cy="39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135357</xdr:rowOff>
    </xdr:from>
    <xdr:to>
      <xdr:col>50</xdr:col>
      <xdr:colOff>114300</xdr:colOff>
      <xdr:row>55</xdr:row>
      <xdr:rowOff>149979</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8750300" y="9565107"/>
          <a:ext cx="8890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135357</xdr:rowOff>
    </xdr:from>
    <xdr:to>
      <xdr:col>45</xdr:col>
      <xdr:colOff>177800</xdr:colOff>
      <xdr:row>56</xdr:row>
      <xdr:rowOff>57762</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7861300" y="9565107"/>
          <a:ext cx="889000" cy="9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57762</xdr:rowOff>
    </xdr:from>
    <xdr:to>
      <xdr:col>41</xdr:col>
      <xdr:colOff>50800</xdr:colOff>
      <xdr:row>56</xdr:row>
      <xdr:rowOff>72293</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658962"/>
          <a:ext cx="889000" cy="1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51570</xdr:rowOff>
    </xdr:from>
    <xdr:to>
      <xdr:col>55</xdr:col>
      <xdr:colOff>50800</xdr:colOff>
      <xdr:row>53</xdr:row>
      <xdr:rowOff>153170</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1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74447</xdr:rowOff>
    </xdr:from>
    <xdr:ext cx="599010"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898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99179</xdr:rowOff>
    </xdr:from>
    <xdr:to>
      <xdr:col>50</xdr:col>
      <xdr:colOff>165100</xdr:colOff>
      <xdr:row>56</xdr:row>
      <xdr:rowOff>29329</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5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45856</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3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84557</xdr:rowOff>
    </xdr:from>
    <xdr:to>
      <xdr:col>46</xdr:col>
      <xdr:colOff>38100</xdr:colOff>
      <xdr:row>56</xdr:row>
      <xdr:rowOff>14707</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31234</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6962</xdr:rowOff>
    </xdr:from>
    <xdr:to>
      <xdr:col>41</xdr:col>
      <xdr:colOff>101600</xdr:colOff>
      <xdr:row>56</xdr:row>
      <xdr:rowOff>108562</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6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99689</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70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21493</xdr:rowOff>
    </xdr:from>
    <xdr:to>
      <xdr:col>36</xdr:col>
      <xdr:colOff>165100</xdr:colOff>
      <xdr:row>56</xdr:row>
      <xdr:rowOff>123093</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62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114220</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7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8648</xdr:rowOff>
    </xdr:from>
    <xdr:to>
      <xdr:col>55</xdr:col>
      <xdr:colOff>0</xdr:colOff>
      <xdr:row>79</xdr:row>
      <xdr:rowOff>80569</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038848"/>
          <a:ext cx="838200" cy="58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80569</xdr:rowOff>
    </xdr:from>
    <xdr:to>
      <xdr:col>50</xdr:col>
      <xdr:colOff>114300</xdr:colOff>
      <xdr:row>79</xdr:row>
      <xdr:rowOff>82431</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625119"/>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49087</xdr:rowOff>
    </xdr:from>
    <xdr:to>
      <xdr:col>45</xdr:col>
      <xdr:colOff>177800</xdr:colOff>
      <xdr:row>79</xdr:row>
      <xdr:rowOff>82431</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3593637"/>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49087</xdr:rowOff>
    </xdr:from>
    <xdr:to>
      <xdr:col>41</xdr:col>
      <xdr:colOff>50800</xdr:colOff>
      <xdr:row>79</xdr:row>
      <xdr:rowOff>91019</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6972300" y="13593637"/>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129297</xdr:rowOff>
    </xdr:from>
    <xdr:to>
      <xdr:col>55</xdr:col>
      <xdr:colOff>50800</xdr:colOff>
      <xdr:row>76</xdr:row>
      <xdr:rowOff>59448</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2988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152174</xdr:rowOff>
    </xdr:from>
    <xdr:ext cx="534377"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28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29769</xdr:rowOff>
    </xdr:from>
    <xdr:to>
      <xdr:col>50</xdr:col>
      <xdr:colOff>165100</xdr:colOff>
      <xdr:row>79</xdr:row>
      <xdr:rowOff>131369</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5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122496</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366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31631</xdr:rowOff>
    </xdr:from>
    <xdr:to>
      <xdr:col>46</xdr:col>
      <xdr:colOff>38100</xdr:colOff>
      <xdr:row>79</xdr:row>
      <xdr:rowOff>133231</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57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124358</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66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169737</xdr:rowOff>
    </xdr:from>
    <xdr:to>
      <xdr:col>41</xdr:col>
      <xdr:colOff>101600</xdr:colOff>
      <xdr:row>79</xdr:row>
      <xdr:rowOff>99887</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5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91014</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6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40219</xdr:rowOff>
    </xdr:from>
    <xdr:to>
      <xdr:col>36</xdr:col>
      <xdr:colOff>165100</xdr:colOff>
      <xdr:row>79</xdr:row>
      <xdr:rowOff>141819</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132946</xdr:rowOff>
    </xdr:from>
    <xdr:ext cx="378565"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83017" y="1367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87909</xdr:rowOff>
    </xdr:from>
    <xdr:to>
      <xdr:col>55</xdr:col>
      <xdr:colOff>0</xdr:colOff>
      <xdr:row>94</xdr:row>
      <xdr:rowOff>89142</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9639300" y="16204209"/>
          <a:ext cx="8382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159626</xdr:rowOff>
    </xdr:from>
    <xdr:to>
      <xdr:col>50</xdr:col>
      <xdr:colOff>114300</xdr:colOff>
      <xdr:row>94</xdr:row>
      <xdr:rowOff>87909</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8750300" y="16104476"/>
          <a:ext cx="889000" cy="9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159626</xdr:rowOff>
    </xdr:from>
    <xdr:to>
      <xdr:col>45</xdr:col>
      <xdr:colOff>177800</xdr:colOff>
      <xdr:row>95</xdr:row>
      <xdr:rowOff>4166</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104476"/>
          <a:ext cx="889000" cy="1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163779</xdr:rowOff>
    </xdr:from>
    <xdr:to>
      <xdr:col>41</xdr:col>
      <xdr:colOff>50800</xdr:colOff>
      <xdr:row>95</xdr:row>
      <xdr:rowOff>4166</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a:off x="6972300" y="16280079"/>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38342</xdr:rowOff>
    </xdr:from>
    <xdr:to>
      <xdr:col>55</xdr:col>
      <xdr:colOff>50800</xdr:colOff>
      <xdr:row>94</xdr:row>
      <xdr:rowOff>139942</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61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61219</xdr:rowOff>
    </xdr:from>
    <xdr:ext cx="534377"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60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37109</xdr:rowOff>
    </xdr:from>
    <xdr:to>
      <xdr:col>50</xdr:col>
      <xdr:colOff>165100</xdr:colOff>
      <xdr:row>94</xdr:row>
      <xdr:rowOff>138709</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615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155236</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72111" y="159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108826</xdr:rowOff>
    </xdr:from>
    <xdr:to>
      <xdr:col>46</xdr:col>
      <xdr:colOff>38100</xdr:colOff>
      <xdr:row>94</xdr:row>
      <xdr:rowOff>38976</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0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55503</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83111" y="1582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124816</xdr:rowOff>
    </xdr:from>
    <xdr:to>
      <xdr:col>41</xdr:col>
      <xdr:colOff>101600</xdr:colOff>
      <xdr:row>95</xdr:row>
      <xdr:rowOff>54966</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2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71493</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0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112979</xdr:rowOff>
    </xdr:from>
    <xdr:to>
      <xdr:col>36</xdr:col>
      <xdr:colOff>165100</xdr:colOff>
      <xdr:row>95</xdr:row>
      <xdr:rowOff>43129</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22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59656</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05111" y="160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107429</xdr:rowOff>
    </xdr:from>
    <xdr:to>
      <xdr:col>85</xdr:col>
      <xdr:colOff>127000</xdr:colOff>
      <xdr:row>37</xdr:row>
      <xdr:rowOff>166218</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5481300" y="6451079"/>
          <a:ext cx="8382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42964</xdr:rowOff>
    </xdr:from>
    <xdr:to>
      <xdr:col>81</xdr:col>
      <xdr:colOff>50800</xdr:colOff>
      <xdr:row>37</xdr:row>
      <xdr:rowOff>107429</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4592300" y="6215164"/>
          <a:ext cx="889000" cy="2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140500</xdr:rowOff>
    </xdr:from>
    <xdr:to>
      <xdr:col>76</xdr:col>
      <xdr:colOff>114300</xdr:colOff>
      <xdr:row>36</xdr:row>
      <xdr:rowOff>42964</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3703300" y="6141250"/>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140500</xdr:rowOff>
    </xdr:from>
    <xdr:to>
      <xdr:col>71</xdr:col>
      <xdr:colOff>177800</xdr:colOff>
      <xdr:row>37</xdr:row>
      <xdr:rowOff>56413</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flipV="1">
          <a:off x="12814300" y="6141250"/>
          <a:ext cx="889000" cy="2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115418</xdr:rowOff>
    </xdr:from>
    <xdr:to>
      <xdr:col>85</xdr:col>
      <xdr:colOff>177800</xdr:colOff>
      <xdr:row>38</xdr:row>
      <xdr:rowOff>45568</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138295</xdr:rowOff>
    </xdr:from>
    <xdr:ext cx="469744"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3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56629</xdr:rowOff>
    </xdr:from>
    <xdr:to>
      <xdr:col>81</xdr:col>
      <xdr:colOff>101600</xdr:colOff>
      <xdr:row>37</xdr:row>
      <xdr:rowOff>158229</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40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3306</xdr:rowOff>
    </xdr:from>
    <xdr:ext cx="469744"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46428" y="617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163614</xdr:rowOff>
    </xdr:from>
    <xdr:to>
      <xdr:col>76</xdr:col>
      <xdr:colOff>165100</xdr:colOff>
      <xdr:row>36</xdr:row>
      <xdr:rowOff>93764</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1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110291</xdr:rowOff>
    </xdr:from>
    <xdr:ext cx="534377"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325111" y="59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89700</xdr:rowOff>
    </xdr:from>
    <xdr:to>
      <xdr:col>72</xdr:col>
      <xdr:colOff>38100</xdr:colOff>
      <xdr:row>36</xdr:row>
      <xdr:rowOff>19850</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0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36377</xdr:rowOff>
    </xdr:from>
    <xdr:ext cx="534377"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436111" y="586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5613</xdr:rowOff>
    </xdr:from>
    <xdr:to>
      <xdr:col>67</xdr:col>
      <xdr:colOff>101600</xdr:colOff>
      <xdr:row>37</xdr:row>
      <xdr:rowOff>107213</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123740</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579428" y="61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xmlns=""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xmlns=""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xmlns=""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140860</xdr:rowOff>
    </xdr:from>
    <xdr:to>
      <xdr:col>85</xdr:col>
      <xdr:colOff>127000</xdr:colOff>
      <xdr:row>76</xdr:row>
      <xdr:rowOff>15897</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5481300" y="12999610"/>
          <a:ext cx="8382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xmlns=""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130899</xdr:rowOff>
    </xdr:from>
    <xdr:to>
      <xdr:col>81</xdr:col>
      <xdr:colOff>50800</xdr:colOff>
      <xdr:row>76</xdr:row>
      <xdr:rowOff>15897</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4592300" y="12989649"/>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94176</xdr:rowOff>
    </xdr:from>
    <xdr:to>
      <xdr:col>76</xdr:col>
      <xdr:colOff>114300</xdr:colOff>
      <xdr:row>75</xdr:row>
      <xdr:rowOff>130899</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3703300" y="12952926"/>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74484</xdr:rowOff>
    </xdr:from>
    <xdr:to>
      <xdr:col>71</xdr:col>
      <xdr:colOff>177800</xdr:colOff>
      <xdr:row>75</xdr:row>
      <xdr:rowOff>94176</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a:off x="12814300" y="12590334"/>
          <a:ext cx="889000" cy="3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90060</xdr:rowOff>
    </xdr:from>
    <xdr:to>
      <xdr:col>85</xdr:col>
      <xdr:colOff>177800</xdr:colOff>
      <xdr:row>76</xdr:row>
      <xdr:rowOff>20210</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6268700" y="129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112937</xdr:rowOff>
    </xdr:from>
    <xdr:ext cx="534377" cy="259045"/>
    <xdr:sp macro="" textlink="">
      <xdr:nvSpPr>
        <xdr:cNvPr id="652" name="公債費該当値テキスト">
          <a:extLst>
            <a:ext uri="{FF2B5EF4-FFF2-40B4-BE49-F238E27FC236}">
              <a16:creationId xmlns:a16="http://schemas.microsoft.com/office/drawing/2014/main" xmlns="" id="{00000000-0008-0000-0600-00008C020000}"/>
            </a:ext>
          </a:extLst>
        </xdr:cNvPr>
        <xdr:cNvSpPr txBox="1"/>
      </xdr:nvSpPr>
      <xdr:spPr>
        <a:xfrm>
          <a:off x="16370300" y="12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136547</xdr:rowOff>
    </xdr:from>
    <xdr:to>
      <xdr:col>81</xdr:col>
      <xdr:colOff>101600</xdr:colOff>
      <xdr:row>76</xdr:row>
      <xdr:rowOff>66697</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5430500" y="129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57824</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5214111" y="1308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80099</xdr:rowOff>
    </xdr:from>
    <xdr:to>
      <xdr:col>76</xdr:col>
      <xdr:colOff>165100</xdr:colOff>
      <xdr:row>76</xdr:row>
      <xdr:rowOff>10249</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4541500" y="129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26776</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325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43376</xdr:rowOff>
    </xdr:from>
    <xdr:to>
      <xdr:col>72</xdr:col>
      <xdr:colOff>38100</xdr:colOff>
      <xdr:row>75</xdr:row>
      <xdr:rowOff>144976</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3652500" y="129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161503</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436111" y="126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23684</xdr:rowOff>
    </xdr:from>
    <xdr:to>
      <xdr:col>67</xdr:col>
      <xdr:colOff>101600</xdr:colOff>
      <xdr:row>73</xdr:row>
      <xdr:rowOff>125284</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2763500" y="1253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141811</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547111" y="123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42535</xdr:rowOff>
    </xdr:from>
    <xdr:to>
      <xdr:col>85</xdr:col>
      <xdr:colOff>127000</xdr:colOff>
      <xdr:row>97</xdr:row>
      <xdr:rowOff>87689</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5481300" y="16673185"/>
          <a:ext cx="838200" cy="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12864</xdr:rowOff>
    </xdr:from>
    <xdr:to>
      <xdr:col>81</xdr:col>
      <xdr:colOff>50800</xdr:colOff>
      <xdr:row>97</xdr:row>
      <xdr:rowOff>42535</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4592300" y="16643514"/>
          <a:ext cx="8890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12864</xdr:rowOff>
    </xdr:from>
    <xdr:to>
      <xdr:col>76</xdr:col>
      <xdr:colOff>114300</xdr:colOff>
      <xdr:row>97</xdr:row>
      <xdr:rowOff>28783</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3703300" y="16643514"/>
          <a:ext cx="889000" cy="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28783</xdr:rowOff>
    </xdr:from>
    <xdr:to>
      <xdr:col>71</xdr:col>
      <xdr:colOff>177800</xdr:colOff>
      <xdr:row>98</xdr:row>
      <xdr:rowOff>38402</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flipV="1">
          <a:off x="12814300" y="16659433"/>
          <a:ext cx="889000" cy="18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36889</xdr:rowOff>
    </xdr:from>
    <xdr:to>
      <xdr:col>85</xdr:col>
      <xdr:colOff>177800</xdr:colOff>
      <xdr:row>97</xdr:row>
      <xdr:rowOff>138489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6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15316</xdr:rowOff>
    </xdr:from>
    <xdr:ext cx="534377"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6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163185</xdr:rowOff>
    </xdr:from>
    <xdr:to>
      <xdr:col>81</xdr:col>
      <xdr:colOff>101600</xdr:colOff>
      <xdr:row>97</xdr:row>
      <xdr:rowOff>93335</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62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109862</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14111" y="163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133514</xdr:rowOff>
    </xdr:from>
    <xdr:to>
      <xdr:col>76</xdr:col>
      <xdr:colOff>165100</xdr:colOff>
      <xdr:row>97</xdr:row>
      <xdr:rowOff>63664</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5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80191</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325111" y="163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149433</xdr:rowOff>
    </xdr:from>
    <xdr:to>
      <xdr:col>72</xdr:col>
      <xdr:colOff>38100</xdr:colOff>
      <xdr:row>97</xdr:row>
      <xdr:rowOff>79583</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6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96110</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36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159052</xdr:rowOff>
    </xdr:from>
    <xdr:to>
      <xdr:col>67</xdr:col>
      <xdr:colOff>101600</xdr:colOff>
      <xdr:row>98</xdr:row>
      <xdr:rowOff>89202</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78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80329</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47111" y="1688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xmlns=""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xmlns=""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xmlns=""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119355</xdr:rowOff>
    </xdr:from>
    <xdr:to>
      <xdr:col>116</xdr:col>
      <xdr:colOff>63500</xdr:colOff>
      <xdr:row>33</xdr:row>
      <xdr:rowOff>58958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1323300" y="5605755"/>
          <a:ext cx="838200" cy="1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xmlns=""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119355</xdr:rowOff>
    </xdr:from>
    <xdr:to>
      <xdr:col>111</xdr:col>
      <xdr:colOff>177800</xdr:colOff>
      <xdr:row>34</xdr:row>
      <xdr:rowOff>99695</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flipV="1">
          <a:off x="20434300" y="5605755"/>
          <a:ext cx="889000" cy="3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99695</xdr:rowOff>
    </xdr:from>
    <xdr:to>
      <xdr:col>107</xdr:col>
      <xdr:colOff>50800</xdr:colOff>
      <xdr:row>36</xdr:row>
      <xdr:rowOff>483</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19545300" y="5928995"/>
          <a:ext cx="889000" cy="2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107650</xdr:rowOff>
    </xdr:from>
    <xdr:to>
      <xdr:col>102</xdr:col>
      <xdr:colOff>114300</xdr:colOff>
      <xdr:row>36</xdr:row>
      <xdr:rowOff>483</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18656300" y="6108400"/>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8158</xdr:rowOff>
    </xdr:from>
    <xdr:to>
      <xdr:col>116</xdr:col>
      <xdr:colOff>114300</xdr:colOff>
      <xdr:row>33</xdr:row>
      <xdr:rowOff>109758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2110700" y="56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31035</xdr:rowOff>
    </xdr:from>
    <xdr:ext cx="534377" cy="259045"/>
    <xdr:sp macro="" textlink="">
      <xdr:nvSpPr>
        <xdr:cNvPr id="762" name="投資及び出資金該当値テキスト">
          <a:extLst>
            <a:ext uri="{FF2B5EF4-FFF2-40B4-BE49-F238E27FC236}">
              <a16:creationId xmlns:a16="http://schemas.microsoft.com/office/drawing/2014/main" xmlns="" id="{00000000-0008-0000-0600-0000FA020000}"/>
            </a:ext>
          </a:extLst>
        </xdr:cNvPr>
        <xdr:cNvSpPr txBox="1"/>
      </xdr:nvSpPr>
      <xdr:spPr>
        <a:xfrm>
          <a:off x="22212300" y="551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68555</xdr:rowOff>
    </xdr:from>
    <xdr:to>
      <xdr:col>112</xdr:col>
      <xdr:colOff>38100</xdr:colOff>
      <xdr:row>32</xdr:row>
      <xdr:rowOff>170155</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1272500" y="55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15232</xdr:rowOff>
    </xdr:from>
    <xdr:ext cx="534377"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1056111" y="53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48895</xdr:rowOff>
    </xdr:from>
    <xdr:to>
      <xdr:col>107</xdr:col>
      <xdr:colOff>101600</xdr:colOff>
      <xdr:row>34</xdr:row>
      <xdr:rowOff>150495</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03835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167022</xdr:rowOff>
    </xdr:from>
    <xdr:ext cx="534377"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0167111" y="56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121133</xdr:rowOff>
    </xdr:from>
    <xdr:to>
      <xdr:col>102</xdr:col>
      <xdr:colOff>165100</xdr:colOff>
      <xdr:row>36</xdr:row>
      <xdr:rowOff>51283</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9494500" y="61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67810</xdr:rowOff>
    </xdr:from>
    <xdr:ext cx="534377"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9278111" y="58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56850</xdr:rowOff>
    </xdr:from>
    <xdr:to>
      <xdr:col>98</xdr:col>
      <xdr:colOff>38100</xdr:colOff>
      <xdr:row>35</xdr:row>
      <xdr:rowOff>158450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8605500" y="60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3527</xdr:rowOff>
    </xdr:from>
    <xdr:ext cx="534377"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389111" y="583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xmlns=""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xmlns=""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xmlns=""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104763</xdr:rowOff>
    </xdr:from>
    <xdr:to>
      <xdr:col>116</xdr:col>
      <xdr:colOff>63500</xdr:colOff>
      <xdr:row>58</xdr:row>
      <xdr:rowOff>108077</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21323300" y="10048863"/>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xmlns=""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108077</xdr:rowOff>
    </xdr:from>
    <xdr:to>
      <xdr:col>111</xdr:col>
      <xdr:colOff>177800</xdr:colOff>
      <xdr:row>58</xdr:row>
      <xdr:rowOff>111773</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20434300" y="10052177"/>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111773</xdr:rowOff>
    </xdr:from>
    <xdr:to>
      <xdr:col>107</xdr:col>
      <xdr:colOff>50800</xdr:colOff>
      <xdr:row>58</xdr:row>
      <xdr:rowOff>113487</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19545300" y="10055873"/>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91732</xdr:rowOff>
    </xdr:from>
    <xdr:to>
      <xdr:col>102</xdr:col>
      <xdr:colOff>114300</xdr:colOff>
      <xdr:row>58</xdr:row>
      <xdr:rowOff>113487</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18656300" y="10035832"/>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53963</xdr:rowOff>
    </xdr:from>
    <xdr:to>
      <xdr:col>116</xdr:col>
      <xdr:colOff>114300</xdr:colOff>
      <xdr:row>58</xdr:row>
      <xdr:rowOff>155563</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2110700" y="99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140340</xdr:rowOff>
    </xdr:from>
    <xdr:ext cx="469744" cy="259045"/>
    <xdr:sp macro="" textlink="">
      <xdr:nvSpPr>
        <xdr:cNvPr id="819" name="貸付金該当値テキスト">
          <a:extLst>
            <a:ext uri="{FF2B5EF4-FFF2-40B4-BE49-F238E27FC236}">
              <a16:creationId xmlns:a16="http://schemas.microsoft.com/office/drawing/2014/main" xmlns="" id="{00000000-0008-0000-0600-000033030000}"/>
            </a:ext>
          </a:extLst>
        </xdr:cNvPr>
        <xdr:cNvSpPr txBox="1"/>
      </xdr:nvSpPr>
      <xdr:spPr>
        <a:xfrm>
          <a:off x="22212300" y="991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57277</xdr:rowOff>
    </xdr:from>
    <xdr:to>
      <xdr:col>112</xdr:col>
      <xdr:colOff>38100</xdr:colOff>
      <xdr:row>58</xdr:row>
      <xdr:rowOff>158877</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1272500" y="100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150004</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088428" y="100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60973</xdr:rowOff>
    </xdr:from>
    <xdr:to>
      <xdr:col>107</xdr:col>
      <xdr:colOff>101600</xdr:colOff>
      <xdr:row>58</xdr:row>
      <xdr:rowOff>162573</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0383500" y="100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153700</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0199428" y="100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62687</xdr:rowOff>
    </xdr:from>
    <xdr:to>
      <xdr:col>102</xdr:col>
      <xdr:colOff>165100</xdr:colOff>
      <xdr:row>58</xdr:row>
      <xdr:rowOff>164287</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19494500" y="100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155414</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9310428" y="1009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40932</xdr:rowOff>
    </xdr:from>
    <xdr:to>
      <xdr:col>98</xdr:col>
      <xdr:colOff>38100</xdr:colOff>
      <xdr:row>58</xdr:row>
      <xdr:rowOff>142532</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8605500" y="9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133659</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421428" y="100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xmlns=""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xmlns=""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xmlns=""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33835</xdr:rowOff>
    </xdr:from>
    <xdr:to>
      <xdr:col>116</xdr:col>
      <xdr:colOff>63500</xdr:colOff>
      <xdr:row>75</xdr:row>
      <xdr:rowOff>66777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1323300" y="12892585"/>
          <a:ext cx="8382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xmlns=""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66777</xdr:rowOff>
    </xdr:from>
    <xdr:to>
      <xdr:col>111</xdr:col>
      <xdr:colOff>177800</xdr:colOff>
      <xdr:row>75</xdr:row>
      <xdr:rowOff>105890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20434300" y="12925527"/>
          <a:ext cx="889000" cy="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105890</xdr:rowOff>
    </xdr:from>
    <xdr:to>
      <xdr:col>107</xdr:col>
      <xdr:colOff>50800</xdr:colOff>
      <xdr:row>75</xdr:row>
      <xdr:rowOff>132590</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9545300" y="12964640"/>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132590</xdr:rowOff>
    </xdr:from>
    <xdr:to>
      <xdr:col>102</xdr:col>
      <xdr:colOff>114300</xdr:colOff>
      <xdr:row>75</xdr:row>
      <xdr:rowOff>159497</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18656300" y="12991340"/>
          <a:ext cx="889000" cy="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154485</xdr:rowOff>
    </xdr:from>
    <xdr:to>
      <xdr:col>116</xdr:col>
      <xdr:colOff>114300</xdr:colOff>
      <xdr:row>75</xdr:row>
      <xdr:rowOff>84635</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2110700" y="128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5912</xdr:rowOff>
    </xdr:from>
    <xdr:ext cx="534377" cy="259045"/>
    <xdr:sp macro="" textlink="">
      <xdr:nvSpPr>
        <xdr:cNvPr id="875" name="繰出金該当値テキスト">
          <a:extLst>
            <a:ext uri="{FF2B5EF4-FFF2-40B4-BE49-F238E27FC236}">
              <a16:creationId xmlns:a16="http://schemas.microsoft.com/office/drawing/2014/main" xmlns="" id="{00000000-0008-0000-0600-00006B030000}"/>
            </a:ext>
          </a:extLst>
        </xdr:cNvPr>
        <xdr:cNvSpPr txBox="1"/>
      </xdr:nvSpPr>
      <xdr:spPr>
        <a:xfrm>
          <a:off x="22212300" y="1269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15977</xdr:rowOff>
    </xdr:from>
    <xdr:to>
      <xdr:col>112</xdr:col>
      <xdr:colOff>38100</xdr:colOff>
      <xdr:row>75</xdr:row>
      <xdr:rowOff>117577</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12725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134104</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1056111" y="126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55090</xdr:rowOff>
    </xdr:from>
    <xdr:to>
      <xdr:col>107</xdr:col>
      <xdr:colOff>101600</xdr:colOff>
      <xdr:row>75</xdr:row>
      <xdr:rowOff>156691</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0383500" y="12913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147817</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0167111" y="1300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81790</xdr:rowOff>
    </xdr:from>
    <xdr:to>
      <xdr:col>102</xdr:col>
      <xdr:colOff>165100</xdr:colOff>
      <xdr:row>76</xdr:row>
      <xdr:rowOff>11940</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9494500" y="129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3067</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9278111" y="1303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108696</xdr:rowOff>
    </xdr:from>
    <xdr:to>
      <xdr:col>98</xdr:col>
      <xdr:colOff>38100</xdr:colOff>
      <xdr:row>76</xdr:row>
      <xdr:rowOff>38847</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18605500" y="12967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29974</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389111" y="1306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xmlns=""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xmlns=""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xmlns=""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xmlns=""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xmlns=""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令和５年度と比較し大きく変動しているのは投資及び出資金、扶助費、普通建設事業費（うち新規整備）である。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普通建設事業費は学校施設整備事業にかかる工事請負費の増加による。</a:t>
          </a:r>
        </a:p>
        <a:p>
          <a:r>
            <a:rPr kumimoji="1" lang="ja-JP" altLang="en-US" sz="1300">
              <a:latin typeface="ＭＳ Ｐゴシック" panose="020B0600070205080204" pitchFamily="50" charset="-128"/>
              <a:ea typeface="ＭＳ Ｐゴシック" panose="020B0600070205080204" pitchFamily="50" charset="-128"/>
            </a:rPr>
            <a:t>公債費は前年度比で増加している。令和４年度同意分の償還が始まったことによる。</a:t>
          </a:r>
        </a:p>
        <a:p>
          <a:r>
            <a:rPr kumimoji="1" lang="ja-JP" altLang="en-US" sz="1300">
              <a:latin typeface="ＭＳ Ｐゴシック" panose="020B0600070205080204" pitchFamily="50" charset="-128"/>
              <a:ea typeface="ＭＳ Ｐゴシック" panose="020B0600070205080204" pitchFamily="50" charset="-128"/>
            </a:rPr>
            <a:t>人件費は、類似団体平均よりも高い水準でとどまっている。合併により面積が県内で</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番目へと広がった市域全体で同水準の行政サービスを提供するためには他団体よりも経費がかかることが要因となっているが、適正な定員管理に努め人件費の抑制を図る。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46,054
44,768
504.24
35,132,941
32,716,644
1,948,520
17,829,650
25,029,525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133414</xdr:rowOff>
    </xdr:from>
    <xdr:to>
      <xdr:col>24</xdr:col>
      <xdr:colOff>63500</xdr:colOff>
      <xdr:row>37</xdr:row>
      <xdr:rowOff>4445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305614"/>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166941</xdr:rowOff>
    </xdr:from>
    <xdr:to>
      <xdr:col>19</xdr:col>
      <xdr:colOff>177800</xdr:colOff>
      <xdr:row>37</xdr:row>
      <xdr:rowOff>4445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339141"/>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141224</xdr:rowOff>
    </xdr:from>
    <xdr:to>
      <xdr:col>15</xdr:col>
      <xdr:colOff>50800</xdr:colOff>
      <xdr:row>36</xdr:row>
      <xdr:rowOff>166941</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627624"/>
          <a:ext cx="889000" cy="7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141224</xdr:rowOff>
    </xdr:from>
    <xdr:to>
      <xdr:col>10</xdr:col>
      <xdr:colOff>114300</xdr:colOff>
      <xdr:row>37</xdr:row>
      <xdr:rowOff>74168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627624"/>
          <a:ext cx="889000" cy="7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82614</xdr:rowOff>
    </xdr:from>
    <xdr:to>
      <xdr:col>24</xdr:col>
      <xdr:colOff>114300</xdr:colOff>
      <xdr:row>37</xdr:row>
      <xdr:rowOff>12764</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61041</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2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125095</xdr:rowOff>
    </xdr:from>
    <xdr:to>
      <xdr:col>20</xdr:col>
      <xdr:colOff>38100</xdr:colOff>
      <xdr:row>37</xdr:row>
      <xdr:rowOff>55245</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46372</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116141</xdr:rowOff>
    </xdr:from>
    <xdr:to>
      <xdr:col>15</xdr:col>
      <xdr:colOff>101600</xdr:colOff>
      <xdr:row>37</xdr:row>
      <xdr:rowOff>46291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37418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3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90424</xdr:rowOff>
    </xdr:from>
    <xdr:to>
      <xdr:col>10</xdr:col>
      <xdr:colOff>165100</xdr:colOff>
      <xdr:row>33</xdr:row>
      <xdr:rowOff>20574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37101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3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23368</xdr:rowOff>
    </xdr:from>
    <xdr:to>
      <xdr:col>6</xdr:col>
      <xdr:colOff>38100</xdr:colOff>
      <xdr:row>37</xdr:row>
      <xdr:rowOff>124968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116095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99821</xdr:rowOff>
    </xdr:from>
    <xdr:to>
      <xdr:col>24</xdr:col>
      <xdr:colOff>63500</xdr:colOff>
      <xdr:row>56</xdr:row>
      <xdr:rowOff>128929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701021"/>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128929</xdr:rowOff>
    </xdr:from>
    <xdr:to>
      <xdr:col>19</xdr:col>
      <xdr:colOff>177800</xdr:colOff>
      <xdr:row>56</xdr:row>
      <xdr:rowOff>147267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730129"/>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147267</xdr:rowOff>
    </xdr:from>
    <xdr:to>
      <xdr:col>15</xdr:col>
      <xdr:colOff>50800</xdr:colOff>
      <xdr:row>57</xdr:row>
      <xdr:rowOff>18714</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748467"/>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46089</xdr:rowOff>
    </xdr:from>
    <xdr:to>
      <xdr:col>10</xdr:col>
      <xdr:colOff>114300</xdr:colOff>
      <xdr:row>57</xdr:row>
      <xdr:rowOff>18714</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475839"/>
          <a:ext cx="889000" cy="3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49021</xdr:rowOff>
    </xdr:from>
    <xdr:to>
      <xdr:col>24</xdr:col>
      <xdr:colOff>114300</xdr:colOff>
      <xdr:row>56</xdr:row>
      <xdr:rowOff>150621</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6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71898</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50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78129</xdr:rowOff>
    </xdr:from>
    <xdr:to>
      <xdr:col>20</xdr:col>
      <xdr:colOff>38100</xdr:colOff>
      <xdr:row>57</xdr:row>
      <xdr:rowOff>8279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6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24806</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4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96467</xdr:rowOff>
    </xdr:from>
    <xdr:to>
      <xdr:col>15</xdr:col>
      <xdr:colOff>101600</xdr:colOff>
      <xdr:row>57</xdr:row>
      <xdr:rowOff>26617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6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43144</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4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139364</xdr:rowOff>
    </xdr:from>
    <xdr:to>
      <xdr:col>10</xdr:col>
      <xdr:colOff>165100</xdr:colOff>
      <xdr:row>57</xdr:row>
      <xdr:rowOff>69514</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7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86041</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51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166739</xdr:rowOff>
    </xdr:from>
    <xdr:to>
      <xdr:col>6</xdr:col>
      <xdr:colOff>38100</xdr:colOff>
      <xdr:row>55</xdr:row>
      <xdr:rowOff>96889</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88016</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5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149639</xdr:rowOff>
    </xdr:from>
    <xdr:to>
      <xdr:col>24</xdr:col>
      <xdr:colOff>63500</xdr:colOff>
      <xdr:row>77</xdr:row>
      <xdr:rowOff>136609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179839"/>
          <a:ext cx="8382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136609</xdr:rowOff>
    </xdr:from>
    <xdr:to>
      <xdr:col>19</xdr:col>
      <xdr:colOff>177800</xdr:colOff>
      <xdr:row>78</xdr:row>
      <xdr:rowOff>37667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338259"/>
          <a:ext cx="889000" cy="7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2866</xdr:rowOff>
    </xdr:from>
    <xdr:to>
      <xdr:col>15</xdr:col>
      <xdr:colOff>50800</xdr:colOff>
      <xdr:row>78</xdr:row>
      <xdr:rowOff>37667</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3375966"/>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2866</xdr:rowOff>
    </xdr:from>
    <xdr:to>
      <xdr:col>10</xdr:col>
      <xdr:colOff>114300</xdr:colOff>
      <xdr:row>79</xdr:row>
      <xdr:rowOff>81091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375966"/>
          <a:ext cx="889000" cy="24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98839</xdr:rowOff>
    </xdr:from>
    <xdr:to>
      <xdr:col>24</xdr:col>
      <xdr:colOff>114300</xdr:colOff>
      <xdr:row>77</xdr:row>
      <xdr:rowOff>28989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1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77266</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10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85809</xdr:rowOff>
    </xdr:from>
    <xdr:to>
      <xdr:col>20</xdr:col>
      <xdr:colOff>38100</xdr:colOff>
      <xdr:row>78</xdr:row>
      <xdr:rowOff>15959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2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7086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38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158317</xdr:rowOff>
    </xdr:from>
    <xdr:to>
      <xdr:col>15</xdr:col>
      <xdr:colOff>101600</xdr:colOff>
      <xdr:row>78</xdr:row>
      <xdr:rowOff>88467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5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79594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5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123516</xdr:rowOff>
    </xdr:from>
    <xdr:to>
      <xdr:col>10</xdr:col>
      <xdr:colOff>165100</xdr:colOff>
      <xdr:row>78</xdr:row>
      <xdr:rowOff>53666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3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44793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41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30291</xdr:rowOff>
    </xdr:from>
    <xdr:to>
      <xdr:col>6</xdr:col>
      <xdr:colOff>38100</xdr:colOff>
      <xdr:row>79</xdr:row>
      <xdr:rowOff>131891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5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123018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66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61798</xdr:rowOff>
    </xdr:from>
    <xdr:to>
      <xdr:col>24</xdr:col>
      <xdr:colOff>63500</xdr:colOff>
      <xdr:row>96</xdr:row>
      <xdr:rowOff>68783</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520998"/>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37427</xdr:rowOff>
    </xdr:from>
    <xdr:to>
      <xdr:col>19</xdr:col>
      <xdr:colOff>177800</xdr:colOff>
      <xdr:row>96</xdr:row>
      <xdr:rowOff>68783</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6496627"/>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37427</xdr:rowOff>
    </xdr:from>
    <xdr:to>
      <xdr:col>15</xdr:col>
      <xdr:colOff>50800</xdr:colOff>
      <xdr:row>96</xdr:row>
      <xdr:rowOff>98437</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496627"/>
          <a:ext cx="889000" cy="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98437</xdr:rowOff>
    </xdr:from>
    <xdr:to>
      <xdr:col>10</xdr:col>
      <xdr:colOff>114300</xdr:colOff>
      <xdr:row>97</xdr:row>
      <xdr:rowOff>33795</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557637"/>
          <a:ext cx="889000" cy="10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10998</xdr:rowOff>
    </xdr:from>
    <xdr:to>
      <xdr:col>24</xdr:col>
      <xdr:colOff>114300</xdr:colOff>
      <xdr:row>96</xdr:row>
      <xdr:rowOff>112598</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4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33875</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17983</xdr:rowOff>
    </xdr:from>
    <xdr:to>
      <xdr:col>20</xdr:col>
      <xdr:colOff>38100</xdr:colOff>
      <xdr:row>96</xdr:row>
      <xdr:rowOff>119583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4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136110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2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158077</xdr:rowOff>
    </xdr:from>
    <xdr:to>
      <xdr:col>15</xdr:col>
      <xdr:colOff>101600</xdr:colOff>
      <xdr:row>96</xdr:row>
      <xdr:rowOff>88227</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4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104754</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2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47637</xdr:rowOff>
    </xdr:from>
    <xdr:to>
      <xdr:col>10</xdr:col>
      <xdr:colOff>165100</xdr:colOff>
      <xdr:row>96</xdr:row>
      <xdr:rowOff>149237</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5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165764</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2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154445</xdr:rowOff>
    </xdr:from>
    <xdr:to>
      <xdr:col>6</xdr:col>
      <xdr:colOff>38100</xdr:colOff>
      <xdr:row>97</xdr:row>
      <xdr:rowOff>84595</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6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101122</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38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34544</xdr:rowOff>
    </xdr:from>
    <xdr:to>
      <xdr:col>55</xdr:col>
      <xdr:colOff>0</xdr:colOff>
      <xdr:row>37</xdr:row>
      <xdr:rowOff>39443</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9639300" y="637819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39443</xdr:rowOff>
    </xdr:from>
    <xdr:to>
      <xdr:col>50</xdr:col>
      <xdr:colOff>114300</xdr:colOff>
      <xdr:row>37</xdr:row>
      <xdr:rowOff>66875</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8750300" y="638309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66875</xdr:rowOff>
    </xdr:from>
    <xdr:to>
      <xdr:col>45</xdr:col>
      <xdr:colOff>177800</xdr:colOff>
      <xdr:row>37</xdr:row>
      <xdr:rowOff>80917</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7861300" y="6410525"/>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80917</xdr:rowOff>
    </xdr:from>
    <xdr:to>
      <xdr:col>41</xdr:col>
      <xdr:colOff>50800</xdr:colOff>
      <xdr:row>37</xdr:row>
      <xdr:rowOff>93980</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4245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155194</xdr:rowOff>
    </xdr:from>
    <xdr:to>
      <xdr:col>55</xdr:col>
      <xdr:colOff>50800</xdr:colOff>
      <xdr:row>37</xdr:row>
      <xdr:rowOff>85344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6621</xdr:rowOff>
    </xdr:from>
    <xdr:ext cx="469744"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17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160093</xdr:rowOff>
    </xdr:from>
    <xdr:to>
      <xdr:col>50</xdr:col>
      <xdr:colOff>165100</xdr:colOff>
      <xdr:row>37</xdr:row>
      <xdr:rowOff>90243</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3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106770</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04428" y="610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16075</xdr:rowOff>
    </xdr:from>
    <xdr:to>
      <xdr:col>46</xdr:col>
      <xdr:colOff>38100</xdr:colOff>
      <xdr:row>37</xdr:row>
      <xdr:rowOff>117675</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134202</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15428" y="613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30117</xdr:rowOff>
    </xdr:from>
    <xdr:to>
      <xdr:col>41</xdr:col>
      <xdr:colOff>101600</xdr:colOff>
      <xdr:row>37</xdr:row>
      <xdr:rowOff>131717</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148244</xdr:rowOff>
    </xdr:from>
    <xdr:ext cx="469744"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26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135907</xdr:rowOff>
    </xdr:from>
    <xdr:ext cx="469744"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37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56718</xdr:rowOff>
    </xdr:from>
    <xdr:to>
      <xdr:col>55</xdr:col>
      <xdr:colOff>0</xdr:colOff>
      <xdr:row>56</xdr:row>
      <xdr:rowOff>89922</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9639300" y="9657918"/>
          <a:ext cx="8382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89922</xdr:rowOff>
    </xdr:from>
    <xdr:to>
      <xdr:col>50</xdr:col>
      <xdr:colOff>114300</xdr:colOff>
      <xdr:row>56</xdr:row>
      <xdr:rowOff>91466</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8750300" y="9691122"/>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18428</xdr:rowOff>
    </xdr:from>
    <xdr:to>
      <xdr:col>45</xdr:col>
      <xdr:colOff>177800</xdr:colOff>
      <xdr:row>56</xdr:row>
      <xdr:rowOff>91466</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7861300" y="9619628"/>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18428</xdr:rowOff>
    </xdr:from>
    <xdr:to>
      <xdr:col>41</xdr:col>
      <xdr:colOff>50800</xdr:colOff>
      <xdr:row>56</xdr:row>
      <xdr:rowOff>58051</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6972300" y="9619628"/>
          <a:ext cx="88900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5918</xdr:rowOff>
    </xdr:from>
    <xdr:to>
      <xdr:col>55</xdr:col>
      <xdr:colOff>50800</xdr:colOff>
      <xdr:row>56</xdr:row>
      <xdr:rowOff>107518</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96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28795</xdr:rowOff>
    </xdr:from>
    <xdr:ext cx="534377"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4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39122</xdr:rowOff>
    </xdr:from>
    <xdr:to>
      <xdr:col>50</xdr:col>
      <xdr:colOff>165100</xdr:colOff>
      <xdr:row>56</xdr:row>
      <xdr:rowOff>140722</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9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157249</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372111" y="94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40666</xdr:rowOff>
    </xdr:from>
    <xdr:to>
      <xdr:col>46</xdr:col>
      <xdr:colOff>38100</xdr:colOff>
      <xdr:row>56</xdr:row>
      <xdr:rowOff>142266</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158793</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483111" y="94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139078</xdr:rowOff>
    </xdr:from>
    <xdr:to>
      <xdr:col>41</xdr:col>
      <xdr:colOff>101600</xdr:colOff>
      <xdr:row>56</xdr:row>
      <xdr:rowOff>69228</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85755</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594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7251</xdr:rowOff>
    </xdr:from>
    <xdr:to>
      <xdr:col>36</xdr:col>
      <xdr:colOff>165100</xdr:colOff>
      <xdr:row>56</xdr:row>
      <xdr:rowOff>108851</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96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125378</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05111" y="93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30011</xdr:rowOff>
    </xdr:from>
    <xdr:to>
      <xdr:col>55</xdr:col>
      <xdr:colOff>0</xdr:colOff>
      <xdr:row>77</xdr:row>
      <xdr:rowOff>69159</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231661"/>
          <a:ext cx="8382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12085</xdr:rowOff>
    </xdr:from>
    <xdr:to>
      <xdr:col>50</xdr:col>
      <xdr:colOff>114300</xdr:colOff>
      <xdr:row>77</xdr:row>
      <xdr:rowOff>30011</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213735"/>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126594</xdr:rowOff>
    </xdr:from>
    <xdr:to>
      <xdr:col>45</xdr:col>
      <xdr:colOff>177800</xdr:colOff>
      <xdr:row>77</xdr:row>
      <xdr:rowOff>12085</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2985344"/>
          <a:ext cx="889000" cy="2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85141</xdr:rowOff>
    </xdr:from>
    <xdr:to>
      <xdr:col>41</xdr:col>
      <xdr:colOff>50800</xdr:colOff>
      <xdr:row>75</xdr:row>
      <xdr:rowOff>126594</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6972300" y="12943891"/>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18359</xdr:rowOff>
    </xdr:from>
    <xdr:to>
      <xdr:col>55</xdr:col>
      <xdr:colOff>50800</xdr:colOff>
      <xdr:row>77</xdr:row>
      <xdr:rowOff>119959</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2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168236</xdr:rowOff>
    </xdr:from>
    <xdr:ext cx="534377"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1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150661</xdr:rowOff>
    </xdr:from>
    <xdr:to>
      <xdr:col>50</xdr:col>
      <xdr:colOff>165100</xdr:colOff>
      <xdr:row>77</xdr:row>
      <xdr:rowOff>80811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71938</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372111" y="13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132735</xdr:rowOff>
    </xdr:from>
    <xdr:to>
      <xdr:col>46</xdr:col>
      <xdr:colOff>38100</xdr:colOff>
      <xdr:row>77</xdr:row>
      <xdr:rowOff>62885</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1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54012</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483111" y="132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29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34341</xdr:rowOff>
    </xdr:from>
    <xdr:to>
      <xdr:col>36</xdr:col>
      <xdr:colOff>165100</xdr:colOff>
      <xdr:row>75</xdr:row>
      <xdr:rowOff>135941</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28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152468</xdr:rowOff>
    </xdr:from>
    <xdr:ext cx="534377"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05111" y="126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21628</xdr:rowOff>
    </xdr:from>
    <xdr:to>
      <xdr:col>55</xdr:col>
      <xdr:colOff>0</xdr:colOff>
      <xdr:row>96</xdr:row>
      <xdr:rowOff>38088</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9639300" y="16480828"/>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21628</xdr:rowOff>
    </xdr:from>
    <xdr:to>
      <xdr:col>50</xdr:col>
      <xdr:colOff>114300</xdr:colOff>
      <xdr:row>96</xdr:row>
      <xdr:rowOff>60097</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480828"/>
          <a:ext cx="8890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60097</xdr:rowOff>
    </xdr:from>
    <xdr:to>
      <xdr:col>45</xdr:col>
      <xdr:colOff>177800</xdr:colOff>
      <xdr:row>97</xdr:row>
      <xdr:rowOff>127888</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7861300" y="16519297"/>
          <a:ext cx="889000" cy="23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85674</xdr:rowOff>
    </xdr:from>
    <xdr:to>
      <xdr:col>41</xdr:col>
      <xdr:colOff>50800</xdr:colOff>
      <xdr:row>97</xdr:row>
      <xdr:rowOff>127888</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6972300" y="16716324"/>
          <a:ext cx="8890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158738</xdr:rowOff>
    </xdr:from>
    <xdr:to>
      <xdr:col>55</xdr:col>
      <xdr:colOff>50800</xdr:colOff>
      <xdr:row>96</xdr:row>
      <xdr:rowOff>88888</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4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10165</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2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142278</xdr:rowOff>
    </xdr:from>
    <xdr:to>
      <xdr:col>50</xdr:col>
      <xdr:colOff>165100</xdr:colOff>
      <xdr:row>96</xdr:row>
      <xdr:rowOff>72428</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88955</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2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9297</xdr:rowOff>
    </xdr:from>
    <xdr:to>
      <xdr:col>46</xdr:col>
      <xdr:colOff>38100</xdr:colOff>
      <xdr:row>96</xdr:row>
      <xdr:rowOff>110897</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4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127424</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2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77088</xdr:rowOff>
    </xdr:from>
    <xdr:to>
      <xdr:col>41</xdr:col>
      <xdr:colOff>101600</xdr:colOff>
      <xdr:row>98</xdr:row>
      <xdr:rowOff>7238</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7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169815</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34874</xdr:rowOff>
    </xdr:from>
    <xdr:to>
      <xdr:col>36</xdr:col>
      <xdr:colOff>165100</xdr:colOff>
      <xdr:row>97</xdr:row>
      <xdr:rowOff>136474</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6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127601</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7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17666</xdr:rowOff>
    </xdr:from>
    <xdr:to>
      <xdr:col>85</xdr:col>
      <xdr:colOff>127000</xdr:colOff>
      <xdr:row>37</xdr:row>
      <xdr:rowOff>91846</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361316"/>
          <a:ext cx="838200" cy="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254</xdr:rowOff>
    </xdr:from>
    <xdr:to>
      <xdr:col>81</xdr:col>
      <xdr:colOff>50800</xdr:colOff>
      <xdr:row>37</xdr:row>
      <xdr:rowOff>91846</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343904"/>
          <a:ext cx="889000" cy="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254</xdr:rowOff>
    </xdr:from>
    <xdr:to>
      <xdr:col>76</xdr:col>
      <xdr:colOff>114300</xdr:colOff>
      <xdr:row>37</xdr:row>
      <xdr:rowOff>51994</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3703300" y="6343904"/>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51994</xdr:rowOff>
    </xdr:from>
    <xdr:to>
      <xdr:col>71</xdr:col>
      <xdr:colOff>177800</xdr:colOff>
      <xdr:row>37</xdr:row>
      <xdr:rowOff>52641</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6395644"/>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138316</xdr:rowOff>
    </xdr:from>
    <xdr:to>
      <xdr:col>85</xdr:col>
      <xdr:colOff>177800</xdr:colOff>
      <xdr:row>37</xdr:row>
      <xdr:rowOff>68466</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3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116743</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2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41046</xdr:rowOff>
    </xdr:from>
    <xdr:to>
      <xdr:col>81</xdr:col>
      <xdr:colOff>101600</xdr:colOff>
      <xdr:row>37</xdr:row>
      <xdr:rowOff>142646</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3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133773</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4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120904</xdr:rowOff>
    </xdr:from>
    <xdr:to>
      <xdr:col>76</xdr:col>
      <xdr:colOff>165100</xdr:colOff>
      <xdr:row>37</xdr:row>
      <xdr:rowOff>51054</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42181</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1194</xdr:rowOff>
    </xdr:from>
    <xdr:to>
      <xdr:col>72</xdr:col>
      <xdr:colOff>38100</xdr:colOff>
      <xdr:row>37</xdr:row>
      <xdr:rowOff>102794</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3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93921</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4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1841</xdr:rowOff>
    </xdr:from>
    <xdr:to>
      <xdr:col>67</xdr:col>
      <xdr:colOff>101600</xdr:colOff>
      <xdr:row>37</xdr:row>
      <xdr:rowOff>103441</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94568</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4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xmlns=""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xmlns=""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xmlns=""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107228</xdr:rowOff>
    </xdr:from>
    <xdr:to>
      <xdr:col>85</xdr:col>
      <xdr:colOff>127000</xdr:colOff>
      <xdr:row>56</xdr:row>
      <xdr:rowOff>168111</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5481300" y="9194078"/>
          <a:ext cx="838200" cy="5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xmlns=""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168111</xdr:rowOff>
    </xdr:from>
    <xdr:to>
      <xdr:col>81</xdr:col>
      <xdr:colOff>50800</xdr:colOff>
      <xdr:row>57</xdr:row>
      <xdr:rowOff>53148</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4592300" y="9769311"/>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53148</xdr:rowOff>
    </xdr:from>
    <xdr:to>
      <xdr:col>76</xdr:col>
      <xdr:colOff>114300</xdr:colOff>
      <xdr:row>57</xdr:row>
      <xdr:rowOff>78598</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3703300" y="9825798"/>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43176</xdr:rowOff>
    </xdr:from>
    <xdr:to>
      <xdr:col>71</xdr:col>
      <xdr:colOff>177800</xdr:colOff>
      <xdr:row>57</xdr:row>
      <xdr:rowOff>78598</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2814300" y="9815826"/>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56428</xdr:rowOff>
    </xdr:from>
    <xdr:to>
      <xdr:col>85</xdr:col>
      <xdr:colOff>177800</xdr:colOff>
      <xdr:row>53</xdr:row>
      <xdr:rowOff>158028</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6268700" y="914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79305</xdr:rowOff>
    </xdr:from>
    <xdr:ext cx="599010" cy="259045"/>
    <xdr:sp macro="" textlink="">
      <xdr:nvSpPr>
        <xdr:cNvPr id="605" name="教育費該当値テキスト">
          <a:extLst>
            <a:ext uri="{FF2B5EF4-FFF2-40B4-BE49-F238E27FC236}">
              <a16:creationId xmlns:a16="http://schemas.microsoft.com/office/drawing/2014/main" xmlns="" id="{00000000-0008-0000-0700-00005D020000}"/>
            </a:ext>
          </a:extLst>
        </xdr:cNvPr>
        <xdr:cNvSpPr txBox="1"/>
      </xdr:nvSpPr>
      <xdr:spPr>
        <a:xfrm>
          <a:off x="16370300" y="899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117311</xdr:rowOff>
    </xdr:from>
    <xdr:to>
      <xdr:col>81</xdr:col>
      <xdr:colOff>101600</xdr:colOff>
      <xdr:row>57</xdr:row>
      <xdr:rowOff>47461</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5430500" y="97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63988</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5214111" y="94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2348</xdr:rowOff>
    </xdr:from>
    <xdr:to>
      <xdr:col>76</xdr:col>
      <xdr:colOff>165100</xdr:colOff>
      <xdr:row>57</xdr:row>
      <xdr:rowOff>103948</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4541500" y="97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120475</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4325111" y="955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27798</xdr:rowOff>
    </xdr:from>
    <xdr:to>
      <xdr:col>72</xdr:col>
      <xdr:colOff>38100</xdr:colOff>
      <xdr:row>57</xdr:row>
      <xdr:rowOff>129398</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3652500" y="98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145925</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3436111" y="95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163826</xdr:rowOff>
    </xdr:from>
    <xdr:to>
      <xdr:col>67</xdr:col>
      <xdr:colOff>101600</xdr:colOff>
      <xdr:row>57</xdr:row>
      <xdr:rowOff>93976</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2763500" y="976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110503</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547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xmlns=""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xmlns=""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xmlns=""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107429</xdr:rowOff>
    </xdr:from>
    <xdr:to>
      <xdr:col>85</xdr:col>
      <xdr:colOff>127000</xdr:colOff>
      <xdr:row>77</xdr:row>
      <xdr:rowOff>166218</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5481300" y="13309079"/>
          <a:ext cx="8382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xmlns=""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42965</xdr:rowOff>
    </xdr:from>
    <xdr:to>
      <xdr:col>81</xdr:col>
      <xdr:colOff>50800</xdr:colOff>
      <xdr:row>77</xdr:row>
      <xdr:rowOff>107429</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4592300" y="13073165"/>
          <a:ext cx="889000" cy="2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140500</xdr:rowOff>
    </xdr:from>
    <xdr:to>
      <xdr:col>76</xdr:col>
      <xdr:colOff>114300</xdr:colOff>
      <xdr:row>76</xdr:row>
      <xdr:rowOff>42965</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3703300" y="12999250"/>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140500</xdr:rowOff>
    </xdr:from>
    <xdr:to>
      <xdr:col>71</xdr:col>
      <xdr:colOff>177800</xdr:colOff>
      <xdr:row>77</xdr:row>
      <xdr:rowOff>56414</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flipV="1">
          <a:off x="12814300" y="12999250"/>
          <a:ext cx="889000" cy="2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115418</xdr:rowOff>
    </xdr:from>
    <xdr:to>
      <xdr:col>85</xdr:col>
      <xdr:colOff>177800</xdr:colOff>
      <xdr:row>78</xdr:row>
      <xdr:rowOff>45568</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62687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138295</xdr:rowOff>
    </xdr:from>
    <xdr:ext cx="469744" cy="259045"/>
    <xdr:sp macro="" textlink="">
      <xdr:nvSpPr>
        <xdr:cNvPr id="662" name="災害復旧費該当値テキスト">
          <a:extLst>
            <a:ext uri="{FF2B5EF4-FFF2-40B4-BE49-F238E27FC236}">
              <a16:creationId xmlns:a16="http://schemas.microsoft.com/office/drawing/2014/main" xmlns="" id="{00000000-0008-0000-0700-000096020000}"/>
            </a:ext>
          </a:extLst>
        </xdr:cNvPr>
        <xdr:cNvSpPr txBox="1"/>
      </xdr:nvSpPr>
      <xdr:spPr>
        <a:xfrm>
          <a:off x="16370300" y="131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56629</xdr:rowOff>
    </xdr:from>
    <xdr:to>
      <xdr:col>81</xdr:col>
      <xdr:colOff>101600</xdr:colOff>
      <xdr:row>77</xdr:row>
      <xdr:rowOff>158229</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5430500" y="132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3306</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5246428" y="130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163615</xdr:rowOff>
    </xdr:from>
    <xdr:to>
      <xdr:col>76</xdr:col>
      <xdr:colOff>165100</xdr:colOff>
      <xdr:row>76</xdr:row>
      <xdr:rowOff>93765</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4541500" y="130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110291</xdr:rowOff>
    </xdr:from>
    <xdr:ext cx="534377"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432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89700</xdr:rowOff>
    </xdr:from>
    <xdr:to>
      <xdr:col>72</xdr:col>
      <xdr:colOff>38100</xdr:colOff>
      <xdr:row>76</xdr:row>
      <xdr:rowOff>19850</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3652500" y="129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36377</xdr:rowOff>
    </xdr:from>
    <xdr:ext cx="534377"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3436111" y="127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5614</xdr:rowOff>
    </xdr:from>
    <xdr:to>
      <xdr:col>67</xdr:col>
      <xdr:colOff>101600</xdr:colOff>
      <xdr:row>77</xdr:row>
      <xdr:rowOff>107214</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2763500" y="13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123741</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579428" y="1298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140860</xdr:rowOff>
    </xdr:from>
    <xdr:to>
      <xdr:col>85</xdr:col>
      <xdr:colOff>127000</xdr:colOff>
      <xdr:row>96</xdr:row>
      <xdr:rowOff>15897</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5481300" y="16428610"/>
          <a:ext cx="8382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130899</xdr:rowOff>
    </xdr:from>
    <xdr:to>
      <xdr:col>81</xdr:col>
      <xdr:colOff>50800</xdr:colOff>
      <xdr:row>96</xdr:row>
      <xdr:rowOff>15897</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4592300" y="16418649"/>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94176</xdr:rowOff>
    </xdr:from>
    <xdr:to>
      <xdr:col>76</xdr:col>
      <xdr:colOff>114300</xdr:colOff>
      <xdr:row>95</xdr:row>
      <xdr:rowOff>130899</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3703300" y="16381926"/>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74484</xdr:rowOff>
    </xdr:from>
    <xdr:to>
      <xdr:col>71</xdr:col>
      <xdr:colOff>177800</xdr:colOff>
      <xdr:row>95</xdr:row>
      <xdr:rowOff>94176</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2814300" y="16019334"/>
          <a:ext cx="889000" cy="3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90060</xdr:rowOff>
    </xdr:from>
    <xdr:to>
      <xdr:col>85</xdr:col>
      <xdr:colOff>177800</xdr:colOff>
      <xdr:row>96</xdr:row>
      <xdr:rowOff>20210</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63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112937</xdr:rowOff>
    </xdr:from>
    <xdr:ext cx="534377" cy="259045"/>
    <xdr:sp macro=""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622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136547</xdr:rowOff>
    </xdr:from>
    <xdr:to>
      <xdr:col>81</xdr:col>
      <xdr:colOff>101600</xdr:colOff>
      <xdr:row>96</xdr:row>
      <xdr:rowOff>66697</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64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57824</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651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80099</xdr:rowOff>
    </xdr:from>
    <xdr:to>
      <xdr:col>76</xdr:col>
      <xdr:colOff>165100</xdr:colOff>
      <xdr:row>96</xdr:row>
      <xdr:rowOff>10249</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63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26776</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61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43376</xdr:rowOff>
    </xdr:from>
    <xdr:to>
      <xdr:col>72</xdr:col>
      <xdr:colOff>38100</xdr:colOff>
      <xdr:row>95</xdr:row>
      <xdr:rowOff>144976</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63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161503</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36111" y="161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23684</xdr:rowOff>
    </xdr:from>
    <xdr:to>
      <xdr:col>67</xdr:col>
      <xdr:colOff>101600</xdr:colOff>
      <xdr:row>93</xdr:row>
      <xdr:rowOff>125284</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59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141811</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47111" y="157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xmlns=""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xmlns=""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xmlns=""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xmlns=""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xmlns=""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xmlns=""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xmlns=""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xmlns=""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xmlns=""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xmlns=""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xmlns=""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xmlns=""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xmlns=""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xmlns=""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xmlns=""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xmlns=""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令和５年度と比較し大きく変動しているのは、民生費、教育費である。</a:t>
          </a:r>
        </a:p>
        <a:p>
          <a:r>
            <a:rPr kumimoji="1" lang="ja-JP" altLang="en-US" sz="1300">
              <a:latin typeface="ＭＳ Ｐゴシック" panose="020B0600070205080204" pitchFamily="50" charset="-128"/>
              <a:ea typeface="ＭＳ Ｐゴシック" panose="020B0600070205080204" pitchFamily="50" charset="-128"/>
            </a:rPr>
            <a:t>民生費は、定額減税調整給付金給付事業、物価高騰対応重点支援給付金給付事業等により</a:t>
          </a:r>
          <a:r>
            <a:rPr kumimoji="1" lang="en-US" altLang="ja-JP" sz="1300">
              <a:latin typeface="ＭＳ Ｐゴシック" panose="020B0600070205080204" pitchFamily="50" charset="-128"/>
              <a:ea typeface="ＭＳ Ｐゴシック" panose="020B0600070205080204" pitchFamily="50" charset="-128"/>
            </a:rPr>
            <a:t>596,179</a:t>
          </a:r>
          <a:r>
            <a:rPr kumimoji="1" lang="ja-JP" altLang="en-US" sz="1300">
              <a:latin typeface="ＭＳ Ｐゴシック" panose="020B0600070205080204" pitchFamily="50" charset="-128"/>
              <a:ea typeface="ＭＳ Ｐゴシック" panose="020B0600070205080204" pitchFamily="50" charset="-128"/>
            </a:rPr>
            <a:t>千円の増加。</a:t>
          </a:r>
        </a:p>
        <a:p>
          <a:r>
            <a:rPr kumimoji="1" lang="ja-JP" altLang="en-US" sz="1300">
              <a:latin typeface="ＭＳ Ｐゴシック" panose="020B0600070205080204" pitchFamily="50" charset="-128"/>
              <a:ea typeface="ＭＳ Ｐゴシック" panose="020B0600070205080204" pitchFamily="50" charset="-128"/>
            </a:rPr>
            <a:t>教育費は、恵那南中学校整備事業、小学校屋内運動場空調整備事業等により</a:t>
          </a:r>
          <a:r>
            <a:rPr kumimoji="1" lang="en-US" altLang="ja-JP" sz="1300">
              <a:latin typeface="ＭＳ Ｐゴシック" panose="020B0600070205080204" pitchFamily="50" charset="-128"/>
              <a:ea typeface="ＭＳ Ｐゴシック" panose="020B0600070205080204" pitchFamily="50" charset="-128"/>
            </a:rPr>
            <a:t>2,206,405</a:t>
          </a:r>
          <a:r>
            <a:rPr kumimoji="1" lang="ja-JP" altLang="en-US" sz="1300">
              <a:latin typeface="ＭＳ Ｐゴシック" panose="020B0600070205080204" pitchFamily="50" charset="-128"/>
              <a:ea typeface="ＭＳ Ｐゴシック" panose="020B0600070205080204" pitchFamily="50" charset="-128"/>
            </a:rPr>
            <a:t>千円の増加。</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令和６年度の財政調整基金残高は、積立てが</a:t>
          </a:r>
          <a:r>
            <a:rPr kumimoji="1" lang="en-US" altLang="ja-JP" sz="1400">
              <a:latin typeface="ＭＳ ゴシック" pitchFamily="49" charset="-128"/>
              <a:ea typeface="ＭＳ ゴシック" pitchFamily="49" charset="-128"/>
            </a:rPr>
            <a:t>621,836</a:t>
          </a:r>
          <a:r>
            <a:rPr kumimoji="1" lang="ja-JP" altLang="en-US" sz="1400">
              <a:latin typeface="ＭＳ ゴシック" pitchFamily="49" charset="-128"/>
              <a:ea typeface="ＭＳ ゴシック" pitchFamily="49" charset="-128"/>
            </a:rPr>
            <a:t>千円、取崩しが</a:t>
          </a:r>
          <a:r>
            <a:rPr kumimoji="1" lang="en-US" altLang="ja-JP" sz="1400">
              <a:latin typeface="ＭＳ ゴシック" pitchFamily="49" charset="-128"/>
              <a:ea typeface="ＭＳ ゴシック" pitchFamily="49" charset="-128"/>
            </a:rPr>
            <a:t>600,000</a:t>
          </a:r>
          <a:r>
            <a:rPr kumimoji="1" lang="ja-JP" altLang="en-US" sz="1400">
              <a:latin typeface="ＭＳ ゴシック" pitchFamily="49" charset="-128"/>
              <a:ea typeface="ＭＳ ゴシック" pitchFamily="49" charset="-128"/>
            </a:rPr>
            <a:t>千円のため残高は減少した。標準財政規模は</a:t>
          </a:r>
          <a:r>
            <a:rPr kumimoji="1" lang="en-US" altLang="ja-JP" sz="1400">
              <a:latin typeface="ＭＳ ゴシック" pitchFamily="49" charset="-128"/>
              <a:ea typeface="ＭＳ ゴシック" pitchFamily="49" charset="-128"/>
            </a:rPr>
            <a:t>202,226</a:t>
          </a:r>
          <a:r>
            <a:rPr kumimoji="1" lang="ja-JP" altLang="en-US" sz="1400">
              <a:latin typeface="ＭＳ ゴシック" pitchFamily="49" charset="-128"/>
              <a:ea typeface="ＭＳ ゴシック" pitchFamily="49" charset="-128"/>
            </a:rPr>
            <a:t>千円増加しているため、標準財政規模比としても減少している。</a:t>
          </a:r>
        </a:p>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748,872</a:t>
          </a:r>
          <a:r>
            <a:rPr kumimoji="1" lang="ja-JP" altLang="en-US" sz="1400">
              <a:latin typeface="ＭＳ ゴシック" pitchFamily="49" charset="-128"/>
              <a:ea typeface="ＭＳ ゴシック" pitchFamily="49" charset="-128"/>
            </a:rPr>
            <a:t>千円増加の</a:t>
          </a:r>
          <a:r>
            <a:rPr kumimoji="1" lang="en-US" altLang="ja-JP" sz="1400">
              <a:latin typeface="ＭＳ ゴシック" pitchFamily="49" charset="-128"/>
              <a:ea typeface="ＭＳ ゴシック" pitchFamily="49" charset="-128"/>
            </a:rPr>
            <a:t>1,948,520</a:t>
          </a:r>
          <a:r>
            <a:rPr kumimoji="1" lang="ja-JP" altLang="en-US" sz="1400">
              <a:latin typeface="ＭＳ ゴシック" pitchFamily="49" charset="-128"/>
              <a:ea typeface="ＭＳ ゴシック" pitchFamily="49" charset="-128"/>
            </a:rPr>
            <a:t>千円で、実質単年度収支の標準財政規模比も</a:t>
          </a:r>
          <a:r>
            <a:rPr kumimoji="1" lang="en-US" altLang="ja-JP" sz="1400">
              <a:latin typeface="ＭＳ ゴシック" pitchFamily="49" charset="-128"/>
              <a:ea typeface="ＭＳ ゴシック" pitchFamily="49" charset="-128"/>
            </a:rPr>
            <a:t>+4.32%</a:t>
          </a:r>
          <a:r>
            <a:rPr kumimoji="1" lang="ja-JP" altLang="en-US" sz="1400">
              <a:latin typeface="ＭＳ ゴシック" pitchFamily="49" charset="-128"/>
              <a:ea typeface="ＭＳ ゴシック" pitchFamily="49" charset="-128"/>
            </a:rPr>
            <a:t>と増加した。歳出は前年度よりも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％ほど増加しており、歳入で学校施設整備事業により、国庫支出金や市債が増加したことによるものである。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令和６年度は、病院事業会計、一般会計、下水道事業会計、国民健康保険事業特別会計の黒字額が増加した一方で、水道事業会計、介護保険事業特別会計は減少した。</a:t>
          </a:r>
        </a:p>
        <a:p>
          <a:r>
            <a:rPr kumimoji="1" lang="ja-JP" altLang="en-US" sz="1400">
              <a:latin typeface="ＭＳ ゴシック" pitchFamily="49" charset="-128"/>
              <a:ea typeface="ＭＳ ゴシック" pitchFamily="49" charset="-128"/>
            </a:rPr>
            <a:t>病院事業においては、施設の稼働率を向上させることで施設の健全経営に努める。水道事業及び下水道事業では再編・統合をすすめ、施設の合理化や稼働率向上に努めるとともに、適切な料金設定を目指す。また、下水道事業では普及率の低い地区を中心に、加入促進による水洗化率の向上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35132941</v>
      </c>
      <c r="BO4" s="358"/>
      <c r="BP4" s="358"/>
      <c r="BQ4" s="358"/>
      <c r="BR4" s="358"/>
      <c r="BS4" s="358"/>
      <c r="BT4" s="358"/>
      <c r="BU4" s="359"/>
      <c r="BV4" s="357">
        <v>31546878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10.9</v>
      </c>
      <c r="CU4" s="364"/>
      <c r="CV4" s="364"/>
      <c r="CW4" s="364"/>
      <c r="CX4" s="364"/>
      <c r="CY4" s="364"/>
      <c r="CZ4" s="364"/>
      <c r="DA4" s="365"/>
      <c r="DB4" s="363">
        <v>6.8</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32716644</v>
      </c>
      <c r="BO5" s="395"/>
      <c r="BP5" s="395"/>
      <c r="BQ5" s="395"/>
      <c r="BR5" s="395"/>
      <c r="BS5" s="395"/>
      <c r="BT5" s="395"/>
      <c r="BU5" s="396"/>
      <c r="BV5" s="394">
        <v>29664124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90.4</v>
      </c>
      <c r="CU5" s="392"/>
      <c r="CV5" s="392"/>
      <c r="CW5" s="392"/>
      <c r="CX5" s="392"/>
      <c r="CY5" s="392"/>
      <c r="CZ5" s="392"/>
      <c r="DA5" s="393"/>
      <c r="DB5" s="391">
        <v>90.4</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2416297</v>
      </c>
      <c r="BO6" s="395"/>
      <c r="BP6" s="395"/>
      <c r="BQ6" s="395"/>
      <c r="BR6" s="395"/>
      <c r="BS6" s="395"/>
      <c r="BT6" s="395"/>
      <c r="BU6" s="396"/>
      <c r="BV6" s="394">
        <v>1882754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90.7</v>
      </c>
      <c r="CU6" s="432"/>
      <c r="CV6" s="432"/>
      <c r="CW6" s="432"/>
      <c r="CX6" s="432"/>
      <c r="CY6" s="432"/>
      <c r="CZ6" s="432"/>
      <c r="DA6" s="433"/>
      <c r="DB6" s="431">
        <v>91</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467777</v>
      </c>
      <c r="BO7" s="395"/>
      <c r="BP7" s="395"/>
      <c r="BQ7" s="395"/>
      <c r="BR7" s="395"/>
      <c r="BS7" s="395"/>
      <c r="BT7" s="395"/>
      <c r="BU7" s="396"/>
      <c r="BV7" s="394">
        <v>683106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17829650</v>
      </c>
      <c r="CU7" s="395"/>
      <c r="CV7" s="395"/>
      <c r="CW7" s="395"/>
      <c r="CX7" s="395"/>
      <c r="CY7" s="395"/>
      <c r="CZ7" s="395"/>
      <c r="DA7" s="396"/>
      <c r="DB7" s="394">
        <v>17627424</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1948520</v>
      </c>
      <c r="BO8" s="395"/>
      <c r="BP8" s="395"/>
      <c r="BQ8" s="395"/>
      <c r="BR8" s="395"/>
      <c r="BS8" s="395"/>
      <c r="BT8" s="395"/>
      <c r="BU8" s="396"/>
      <c r="BV8" s="394">
        <v>1199648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0.45</v>
      </c>
      <c r="CU8" s="435"/>
      <c r="CV8" s="435"/>
      <c r="CW8" s="435"/>
      <c r="CX8" s="435"/>
      <c r="CY8" s="435"/>
      <c r="CZ8" s="435"/>
      <c r="DA8" s="436"/>
      <c r="DB8" s="434">
        <v>0.44</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47774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748872</v>
      </c>
      <c r="BO9" s="395"/>
      <c r="BP9" s="395"/>
      <c r="BQ9" s="395"/>
      <c r="BR9" s="395"/>
      <c r="BS9" s="395"/>
      <c r="BT9" s="395"/>
      <c r="BU9" s="396"/>
      <c r="BV9" s="394">
        <v>-520643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11.1</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113</v>
      </c>
      <c r="M10" s="424"/>
      <c r="N10" s="424"/>
      <c r="O10" s="424"/>
      <c r="P10" s="424"/>
      <c r="Q10" s="425"/>
      <c r="R10" s="445">
        <v>51073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621836</v>
      </c>
      <c r="BO10" s="395"/>
      <c r="BP10" s="395"/>
      <c r="BQ10" s="395"/>
      <c r="BR10" s="395"/>
      <c r="BS10" s="395"/>
      <c r="BT10" s="395"/>
      <c r="BU10" s="396"/>
      <c r="BV10" s="394">
        <v>18779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46054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600000</v>
      </c>
      <c r="BO12" s="395"/>
      <c r="BP12" s="395"/>
      <c r="BQ12" s="395"/>
      <c r="BR12" s="395"/>
      <c r="BS12" s="395"/>
      <c r="BT12" s="395"/>
      <c r="BU12" s="396"/>
      <c r="BV12" s="394">
        <v>83124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8"/>
      <c r="M13" s="485" t="s">
        <v>130</v>
      </c>
      <c r="N13" s="486"/>
      <c r="O13" s="486"/>
      <c r="P13" s="486"/>
      <c r="Q13" s="487"/>
      <c r="R13" s="478">
        <v>44768</v>
      </c>
      <c r="S13" s="479"/>
      <c r="T13" s="479"/>
      <c r="U13" s="479"/>
      <c r="V13" s="480"/>
      <c r="W13" s="410" t="s">
        <v>131</v>
      </c>
      <c r="X13" s="411"/>
      <c r="Y13" s="411"/>
      <c r="Z13" s="411"/>
      <c r="AA13" s="411"/>
      <c r="AB13" s="401"/>
      <c r="AC13" s="445">
        <v>1152</v>
      </c>
      <c r="AD13" s="446"/>
      <c r="AE13" s="446"/>
      <c r="AF13" s="446"/>
      <c r="AG13" s="488"/>
      <c r="AH13" s="445">
        <v>1435</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770708</v>
      </c>
      <c r="BO13" s="395"/>
      <c r="BP13" s="395"/>
      <c r="BQ13" s="395"/>
      <c r="BR13" s="395"/>
      <c r="BS13" s="395"/>
      <c r="BT13" s="395"/>
      <c r="BU13" s="396"/>
      <c r="BV13" s="394">
        <v>-584988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2.1</v>
      </c>
      <c r="CU13" s="392"/>
      <c r="CV13" s="392"/>
      <c r="CW13" s="392"/>
      <c r="CX13" s="392"/>
      <c r="CY13" s="392"/>
      <c r="CZ13" s="392"/>
      <c r="DA13" s="393"/>
      <c r="DB13" s="391">
        <v>1</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46868</v>
      </c>
      <c r="S14" s="479"/>
      <c r="T14" s="479"/>
      <c r="U14" s="479"/>
      <c r="V14" s="480"/>
      <c r="W14" s="384"/>
      <c r="X14" s="385"/>
      <c r="Y14" s="385"/>
      <c r="Z14" s="385"/>
      <c r="AA14" s="385"/>
      <c r="AB14" s="374"/>
      <c r="AC14" s="481">
        <v>4.8</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8"/>
      <c r="M15" s="485" t="s">
        <v>130</v>
      </c>
      <c r="N15" s="486"/>
      <c r="O15" s="486"/>
      <c r="P15" s="486"/>
      <c r="Q15" s="487"/>
      <c r="R15" s="478">
        <v>45707</v>
      </c>
      <c r="S15" s="479"/>
      <c r="T15" s="479"/>
      <c r="U15" s="479"/>
      <c r="V15" s="480"/>
      <c r="W15" s="410" t="s">
        <v>137</v>
      </c>
      <c r="X15" s="411"/>
      <c r="Y15" s="411"/>
      <c r="Z15" s="411"/>
      <c r="AA15" s="411"/>
      <c r="AB15" s="401"/>
      <c r="AC15" s="445">
        <v>8611</v>
      </c>
      <c r="AD15" s="446"/>
      <c r="AE15" s="446"/>
      <c r="AF15" s="446"/>
      <c r="AG15" s="488"/>
      <c r="AH15" s="445">
        <v>9108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7103401</v>
      </c>
      <c r="BO15" s="358"/>
      <c r="BP15" s="358"/>
      <c r="BQ15" s="358"/>
      <c r="BR15" s="358"/>
      <c r="BS15" s="358"/>
      <c r="BT15" s="358"/>
      <c r="BU15" s="359"/>
      <c r="BV15" s="357">
        <v>7080308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36</v>
      </c>
      <c r="AD16" s="482"/>
      <c r="AE16" s="482"/>
      <c r="AF16" s="482"/>
      <c r="AG16" s="483"/>
      <c r="AH16" s="481">
        <v>35.700000000000003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15916257</v>
      </c>
      <c r="BO16" s="395"/>
      <c r="BP16" s="395"/>
      <c r="BQ16" s="395"/>
      <c r="BR16" s="395"/>
      <c r="BS16" s="395"/>
      <c r="BT16" s="395"/>
      <c r="BU16" s="396"/>
      <c r="BV16" s="394">
        <v>15662857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14136</v>
      </c>
      <c r="AD17" s="446"/>
      <c r="AE17" s="446"/>
      <c r="AF17" s="446"/>
      <c r="AG17" s="488"/>
      <c r="AH17" s="445">
        <v>14980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8951540</v>
      </c>
      <c r="BO17" s="395"/>
      <c r="BP17" s="395"/>
      <c r="BQ17" s="395"/>
      <c r="BR17" s="395"/>
      <c r="BS17" s="395"/>
      <c r="BT17" s="395"/>
      <c r="BU17" s="396"/>
      <c r="BV17" s="394">
        <v>8932607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504.24</v>
      </c>
      <c r="M18" s="518"/>
      <c r="N18" s="518"/>
      <c r="O18" s="518"/>
      <c r="P18" s="518"/>
      <c r="Q18" s="518"/>
      <c r="R18" s="519"/>
      <c r="S18" s="519"/>
      <c r="T18" s="519"/>
      <c r="U18" s="519"/>
      <c r="V18" s="520"/>
      <c r="W18" s="412"/>
      <c r="X18" s="413"/>
      <c r="Y18" s="413"/>
      <c r="Z18" s="413"/>
      <c r="AA18" s="413"/>
      <c r="AB18" s="404"/>
      <c r="AC18" s="521">
        <v>59.1</v>
      </c>
      <c r="AD18" s="522"/>
      <c r="AE18" s="522"/>
      <c r="AF18" s="522"/>
      <c r="AG18" s="523"/>
      <c r="AH18" s="521">
        <v>58.7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16444986</v>
      </c>
      <c r="BO18" s="395"/>
      <c r="BP18" s="395"/>
      <c r="BQ18" s="395"/>
      <c r="BR18" s="395"/>
      <c r="BS18" s="395"/>
      <c r="BT18" s="395"/>
      <c r="BU18" s="396"/>
      <c r="BV18" s="394">
        <v>16146161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95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24080482</v>
      </c>
      <c r="BO19" s="395"/>
      <c r="BP19" s="395"/>
      <c r="BQ19" s="395"/>
      <c r="BR19" s="395"/>
      <c r="BS19" s="395"/>
      <c r="BT19" s="395"/>
      <c r="BU19" s="396"/>
      <c r="BV19" s="394">
        <v>23776221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18158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25029525</v>
      </c>
      <c r="BO22" s="358"/>
      <c r="BP22" s="358"/>
      <c r="BQ22" s="358"/>
      <c r="BR22" s="358"/>
      <c r="BS22" s="358"/>
      <c r="BT22" s="358"/>
      <c r="BU22" s="359"/>
      <c r="BV22" s="357">
        <v>23820069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15386001</v>
      </c>
      <c r="BO23" s="395"/>
      <c r="BP23" s="395"/>
      <c r="BQ23" s="395"/>
      <c r="BR23" s="395"/>
      <c r="BS23" s="395"/>
      <c r="BT23" s="395"/>
      <c r="BU23" s="396"/>
      <c r="BV23" s="394">
        <v>15528855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505</v>
      </c>
      <c r="AI24" s="446"/>
      <c r="AJ24" s="446"/>
      <c r="AK24" s="446"/>
      <c r="AL24" s="488"/>
      <c r="AM24" s="445">
        <v>1580145</v>
      </c>
      <c r="AN24" s="446"/>
      <c r="AO24" s="446"/>
      <c r="AP24" s="446"/>
      <c r="AQ24" s="446"/>
      <c r="AR24" s="488"/>
      <c r="AS24" s="445">
        <v>3129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15513267</v>
      </c>
      <c r="BO24" s="395"/>
      <c r="BP24" s="395"/>
      <c r="BQ24" s="395"/>
      <c r="BR24" s="395"/>
      <c r="BS24" s="395"/>
      <c r="BT24" s="395"/>
      <c r="BU24" s="396"/>
      <c r="BV24" s="394">
        <v>13289173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1</v>
      </c>
      <c r="M25" s="446"/>
      <c r="N25" s="446"/>
      <c r="O25" s="446"/>
      <c r="P25" s="488"/>
      <c r="Q25" s="445">
        <v>7200</v>
      </c>
      <c r="R25" s="446"/>
      <c r="S25" s="446"/>
      <c r="T25" s="446"/>
      <c r="U25" s="446"/>
      <c r="V25" s="488"/>
      <c r="W25" s="540"/>
      <c r="X25" s="541"/>
      <c r="Y25" s="542"/>
      <c r="Z25" s="444" t="s">
        <v>165</v>
      </c>
      <c r="AA25" s="424"/>
      <c r="AB25" s="424"/>
      <c r="AC25" s="424"/>
      <c r="AD25" s="424"/>
      <c r="AE25" s="424"/>
      <c r="AF25" s="424"/>
      <c r="AG25" s="425"/>
      <c r="AH25" s="445">
        <v>80</v>
      </c>
      <c r="AI25" s="446"/>
      <c r="AJ25" s="446"/>
      <c r="AK25" s="446"/>
      <c r="AL25" s="488"/>
      <c r="AM25" s="445">
        <v>235280</v>
      </c>
      <c r="AN25" s="446"/>
      <c r="AO25" s="446"/>
      <c r="AP25" s="446"/>
      <c r="AQ25" s="446"/>
      <c r="AR25" s="488"/>
      <c r="AS25" s="445">
        <v>2941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1977953</v>
      </c>
      <c r="BO25" s="358"/>
      <c r="BP25" s="358"/>
      <c r="BQ25" s="358"/>
      <c r="BR25" s="358"/>
      <c r="BS25" s="358"/>
      <c r="BT25" s="358"/>
      <c r="BU25" s="359"/>
      <c r="BV25" s="357">
        <v>2552860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33</v>
      </c>
      <c r="AI26" s="446"/>
      <c r="AJ26" s="446"/>
      <c r="AK26" s="446"/>
      <c r="AL26" s="488"/>
      <c r="AM26" s="445">
        <v>100221</v>
      </c>
      <c r="AN26" s="446"/>
      <c r="AO26" s="446"/>
      <c r="AP26" s="446"/>
      <c r="AQ26" s="446"/>
      <c r="AR26" s="488"/>
      <c r="AS26" s="445">
        <v>3037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4500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16288</v>
      </c>
      <c r="AN27" s="446"/>
      <c r="AO27" s="446"/>
      <c r="AP27" s="446"/>
      <c r="AQ27" s="446"/>
      <c r="AR27" s="488"/>
      <c r="AS27" s="445">
        <v>4072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979158</v>
      </c>
      <c r="BO27" s="514"/>
      <c r="BP27" s="514"/>
      <c r="BQ27" s="514"/>
      <c r="BR27" s="514"/>
      <c r="BS27" s="514"/>
      <c r="BT27" s="514"/>
      <c r="BU27" s="515"/>
      <c r="BV27" s="513">
        <v>978684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4100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2913814</v>
      </c>
      <c r="BO28" s="358"/>
      <c r="BP28" s="358"/>
      <c r="BQ28" s="358"/>
      <c r="BR28" s="358"/>
      <c r="BS28" s="358"/>
      <c r="BT28" s="358"/>
      <c r="BU28" s="359"/>
      <c r="BV28" s="357">
        <v>2891978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16</v>
      </c>
      <c r="M29" s="446"/>
      <c r="N29" s="446"/>
      <c r="O29" s="446"/>
      <c r="P29" s="488"/>
      <c r="Q29" s="445">
        <v>3800</v>
      </c>
      <c r="R29" s="446"/>
      <c r="S29" s="446"/>
      <c r="T29" s="446"/>
      <c r="U29" s="446"/>
      <c r="V29" s="488"/>
      <c r="W29" s="543"/>
      <c r="X29" s="544"/>
      <c r="Y29" s="545"/>
      <c r="Z29" s="444" t="s">
        <v>177</v>
      </c>
      <c r="AA29" s="424"/>
      <c r="AB29" s="424"/>
      <c r="AC29" s="424"/>
      <c r="AD29" s="424"/>
      <c r="AE29" s="424"/>
      <c r="AF29" s="424"/>
      <c r="AG29" s="425"/>
      <c r="AH29" s="445">
        <v>509</v>
      </c>
      <c r="AI29" s="446"/>
      <c r="AJ29" s="446"/>
      <c r="AK29" s="446"/>
      <c r="AL29" s="488"/>
      <c r="AM29" s="445">
        <v>1596433</v>
      </c>
      <c r="AN29" s="446"/>
      <c r="AO29" s="446"/>
      <c r="AP29" s="446"/>
      <c r="AQ29" s="446"/>
      <c r="AR29" s="488"/>
      <c r="AS29" s="445">
        <v>3136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2722006</v>
      </c>
      <c r="BO29" s="395"/>
      <c r="BP29" s="395"/>
      <c r="BQ29" s="395"/>
      <c r="BR29" s="395"/>
      <c r="BS29" s="395"/>
      <c r="BT29" s="395"/>
      <c r="BU29" s="396"/>
      <c r="BV29" s="394">
        <v>2598895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15249070</v>
      </c>
      <c r="BO30" s="514"/>
      <c r="BP30" s="514"/>
      <c r="BQ30" s="514"/>
      <c r="BR30" s="514"/>
      <c r="BS30" s="514"/>
      <c r="BT30" s="514"/>
      <c r="BU30" s="515"/>
      <c r="BV30" s="513">
        <v>15656526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岐阜県市町村会館組合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国民宿舎恵那山荘</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岐阜県後期高齢者医療広域連合（一般会計分）</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恵那市体育連盟</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岐阜県後期高齢者医療広域連合（特別会計分）</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恵那市文化振興会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国民健康保険診療所事業会計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岐阜県市町村職員退職手当組合</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恵那市施設管理公社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土岐川防災ダム一部事務組合</v>
      </c>
      <c r="BZ38" s="585"/>
      <c r="CA38" s="585"/>
      <c r="CB38" s="585"/>
      <c r="CC38" s="585"/>
      <c r="CD38" s="585"/>
      <c r="CE38" s="585"/>
      <c r="CF38" s="585"/>
      <c r="CG38" s="585"/>
      <c r="CH38" s="585"/>
      <c r="CI38" s="585"/>
      <c r="CJ38" s="585"/>
      <c r="CK38" s="585"/>
      <c r="CL38" s="585"/>
      <c r="CM38" s="585"/>
      <c r="CN38" s="163"/>
      <c r="CO38" s="584">
        <f t="shared" si="3"/>
        <v>18</v>
      </c>
      <c r="CP38" s="584"/>
      <c r="CQ38" s="585" t="str">
        <f>IF('各会計、関係団体の財政状況及び健全化判断比率'!BS11="","",'各会計、関係団体の財政状況及び健全化判断比率'!BS11)</f>
        <v>中山道広重美術館</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19</v>
      </c>
      <c r="CP39" s="584"/>
      <c r="CQ39" s="585" t="str">
        <f>IF('各会計、関係団体の財政状況及び健全化判断比率'!BS12="","",'各会計、関係団体の財政状況及び健全化判断比率'!BS12)</f>
        <v>恵那市土地開発公社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20</v>
      </c>
      <c r="CP40" s="584"/>
      <c r="CQ40" s="585" t="str">
        <f>IF('各会計、関係団体の財政状況及び健全化判断比率'!BS13="","",'各会計、関係団体の財政状況及び健全化判断比率'!BS13)</f>
        <v>日本大正村</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21</v>
      </c>
      <c r="CP41" s="584"/>
      <c r="CQ41" s="585" t="str">
        <f>IF('各会計、関係団体の財政状況及び健全化判断比率'!BS14="","",'各会計、関係団体の財政状況及び健全化判断比率'!BS14)</f>
        <v>大正ロマン</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22</v>
      </c>
      <c r="CP42" s="584"/>
      <c r="CQ42" s="585" t="str">
        <f>IF('各会計、関係団体の財政状況及び健全化判断比率'!BS15="","",'各会計、関係団体の財政状況及び健全化判断比率'!BS15)</f>
        <v>くしはらの里</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23</v>
      </c>
      <c r="CP43" s="584"/>
      <c r="CQ43" s="585" t="str">
        <f>IF('各会計、関係団体の財政状況及び健全化判断比率'!BS16="","",'各会計、関係団体の財政状況及び健全化判断比率'!BS16)</f>
        <v>ジバスクラム恵那</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GjflBFzA0iFVcevBE29YGu7uK05FQmSiDPgj1G2qomxxiHnl28zJ5PAs+JHoWWFh2lHnK/RcMWwXl+F7IvT8vw==" saltValue="9k3L/GKFkxahqSExMBSE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CT20" sqref="CT20:DA21"/>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36" t="s">
        <v>532</v>
      </c>
      <c r="D34" s="1136"/>
      <c r="E34" s="1137"/>
      <c r="F34" s="32">
        <v>17.32</v>
      </c>
      <c r="G34" s="33">
        <v>17.7</v>
      </c>
      <c r="H34" s="33">
        <v>19.260000000000002</v>
      </c>
      <c r="I34" s="33">
        <v>19.809999999999999</v>
      </c>
      <c r="J34" s="34">
        <v>20.04</v>
      </c>
      <c r="K34" s="22"/>
      <c r="L34" s="22"/>
      <c r="M34" s="22"/>
      <c r="N34" s="22"/>
      <c r="O34" s="22"/>
      <c r="P34" s="22"/>
    </row>
    <row r="35" spans="1:16" ht="39" customHeight="1">
      <c r="A35" s="22"/>
      <c r="B35" s="35"/>
      <c r="C35" s="1132" t="s">
        <v>533</v>
      </c>
      <c r="D35" s="1132"/>
      <c r="E35" s="1133"/>
      <c r="F35" s="36">
        <v>11.72</v>
      </c>
      <c r="G35" s="37">
        <v>12.11</v>
      </c>
      <c r="H35" s="37">
        <v>12.69</v>
      </c>
      <c r="I35" s="37">
        <v>12.73</v>
      </c>
      <c r="J35" s="38">
        <v>12.4</v>
      </c>
      <c r="K35" s="22"/>
      <c r="L35" s="22"/>
      <c r="M35" s="22"/>
      <c r="N35" s="22"/>
      <c r="O35" s="22"/>
      <c r="P35" s="22"/>
    </row>
    <row r="36" spans="1:16" ht="39" customHeight="1">
      <c r="A36" s="22"/>
      <c r="B36" s="35"/>
      <c r="C36" s="1132" t="s">
        <v>534</v>
      </c>
      <c r="D36" s="1132"/>
      <c r="E36" s="1133"/>
      <c r="F36" s="36">
        <v>8.24</v>
      </c>
      <c r="G36" s="37">
        <v>13.49</v>
      </c>
      <c r="H36" s="37">
        <v>9.7899999999999991</v>
      </c>
      <c r="I36" s="37">
        <v>6.8</v>
      </c>
      <c r="J36" s="38">
        <v>10.92</v>
      </c>
      <c r="K36" s="22"/>
      <c r="L36" s="22"/>
      <c r="M36" s="22"/>
      <c r="N36" s="22"/>
      <c r="O36" s="22"/>
      <c r="P36" s="22"/>
    </row>
    <row r="37" spans="1:16" ht="39" customHeight="1">
      <c r="A37" s="22"/>
      <c r="B37" s="35"/>
      <c r="C37" s="1132" t="s">
        <v>535</v>
      </c>
      <c r="D37" s="1132"/>
      <c r="E37" s="1133"/>
      <c r="F37" s="36">
        <v>4.42</v>
      </c>
      <c r="G37" s="37">
        <v>4.4800000000000004</v>
      </c>
      <c r="H37" s="37">
        <v>4.5599999999999996</v>
      </c>
      <c r="I37" s="37">
        <v>4.68</v>
      </c>
      <c r="J37" s="38">
        <v>4.78</v>
      </c>
      <c r="K37" s="22"/>
      <c r="L37" s="22"/>
      <c r="M37" s="22"/>
      <c r="N37" s="22"/>
      <c r="O37" s="22"/>
      <c r="P37" s="22"/>
    </row>
    <row r="38" spans="1:16" ht="39" customHeight="1">
      <c r="A38" s="22"/>
      <c r="B38" s="35"/>
      <c r="C38" s="1132" t="s">
        <v>536</v>
      </c>
      <c r="D38" s="1132"/>
      <c r="E38" s="1133"/>
      <c r="F38" s="36">
        <v>0.33</v>
      </c>
      <c r="G38" s="37">
        <v>0.27</v>
      </c>
      <c r="H38" s="37">
        <v>0.66</v>
      </c>
      <c r="I38" s="37">
        <v>1</v>
      </c>
      <c r="J38" s="38">
        <v>1.38</v>
      </c>
      <c r="K38" s="22"/>
      <c r="L38" s="22"/>
      <c r="M38" s="22"/>
      <c r="N38" s="22"/>
      <c r="O38" s="22"/>
      <c r="P38" s="22"/>
    </row>
    <row r="39" spans="1:16" ht="39" customHeight="1">
      <c r="A39" s="22"/>
      <c r="B39" s="35"/>
      <c r="C39" s="1132" t="s">
        <v>537</v>
      </c>
      <c r="D39" s="1132"/>
      <c r="E39" s="1133"/>
      <c r="F39" s="36">
        <v>0.52</v>
      </c>
      <c r="G39" s="37">
        <v>0.78</v>
      </c>
      <c r="H39" s="37">
        <v>1.43</v>
      </c>
      <c r="I39" s="37">
        <v>1.36</v>
      </c>
      <c r="J39" s="38">
        <v>1.3</v>
      </c>
      <c r="K39" s="22"/>
      <c r="L39" s="22"/>
      <c r="M39" s="22"/>
      <c r="N39" s="22"/>
      <c r="O39" s="22"/>
      <c r="P39" s="22"/>
    </row>
    <row r="40" spans="1:16" ht="39" customHeight="1">
      <c r="A40" s="22"/>
      <c r="B40" s="35"/>
      <c r="C40" s="1132" t="s">
        <v>538</v>
      </c>
      <c r="D40" s="1132"/>
      <c r="E40" s="1133"/>
      <c r="F40" s="36">
        <v>0.54</v>
      </c>
      <c r="G40" s="37">
        <v>0.84</v>
      </c>
      <c r="H40" s="37">
        <v>0.41</v>
      </c>
      <c r="I40" s="37">
        <v>0.01</v>
      </c>
      <c r="J40" s="38">
        <v>0.54</v>
      </c>
      <c r="K40" s="22"/>
      <c r="L40" s="22"/>
      <c r="M40" s="22"/>
      <c r="N40" s="22"/>
      <c r="O40" s="22"/>
      <c r="P40" s="22"/>
    </row>
    <row r="41" spans="1:16" ht="39" customHeight="1">
      <c r="A41" s="22"/>
      <c r="B41" s="35"/>
      <c r="C41" s="1132" t="s">
        <v>539</v>
      </c>
      <c r="D41" s="1132"/>
      <c r="E41" s="1133"/>
      <c r="F41" s="36">
        <v>0.08</v>
      </c>
      <c r="G41" s="37">
        <v>0.08</v>
      </c>
      <c r="H41" s="37">
        <v>0.13</v>
      </c>
      <c r="I41" s="37">
        <v>0.13</v>
      </c>
      <c r="J41" s="38">
        <v>0.15</v>
      </c>
      <c r="K41" s="22"/>
      <c r="L41" s="22"/>
      <c r="M41" s="22"/>
      <c r="N41" s="22"/>
      <c r="O41" s="22"/>
      <c r="P41" s="22"/>
    </row>
    <row r="42" spans="1:16" ht="39" customHeight="1">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c r="A43" s="22"/>
      <c r="B43" s="40"/>
      <c r="C43" s="1134" t="s">
        <v>541</v>
      </c>
      <c r="D43" s="1134"/>
      <c r="E43" s="1135"/>
      <c r="F43" s="41" t="s">
        <v>487</v>
      </c>
      <c r="G43" s="42" t="s">
        <v>487</v>
      </c>
      <c r="H43" s="42" t="s">
        <v>487</v>
      </c>
      <c r="I43" s="42" t="s">
        <v>487</v>
      </c>
      <c r="J43" s="43" t="s">
        <v>487</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c4tNw88ZIrxXvszsKxUMX+gTXjDTCJx3n/cXjfdglpJ0gbixj6lJIDKNHdZZUGr9C/nUN3q8rvFchEmKTgG8aw==" saltValue="VtEaOGn/Nk4msKU2kb4R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9" zoomScaleSheetLayoutView="55" workbookViewId="0">
      <selection activeCell="CT20" sqref="CT20:DA21"/>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c r="A45" s="46"/>
      <c r="B45" s="1138" t="s">
        <v>9</v>
      </c>
      <c r="C45" s="1139"/>
      <c r="D45" s="56"/>
      <c r="E45" s="1144" t="s">
        <v>10</v>
      </c>
      <c r="F45" s="1144"/>
      <c r="G45" s="1144"/>
      <c r="H45" s="1144"/>
      <c r="I45" s="1144"/>
      <c r="J45" s="1145"/>
      <c r="K45" s="57">
        <v>2748</v>
      </c>
      <c r="L45" s="58">
        <v>2613</v>
      </c>
      <c r="M45" s="58">
        <v>2609</v>
      </c>
      <c r="N45" s="58">
        <v>2652</v>
      </c>
      <c r="O45" s="59">
        <v>2735</v>
      </c>
      <c r="P45" s="46"/>
      <c r="Q45" s="46"/>
      <c r="R45" s="46"/>
      <c r="S45" s="46"/>
      <c r="T45" s="46"/>
      <c r="U45" s="46"/>
    </row>
    <row r="46" spans="1:21" ht="30.75" customHeight="1">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c r="A48" s="46"/>
      <c r="B48" s="1140"/>
      <c r="C48" s="1141"/>
      <c r="D48" s="60"/>
      <c r="E48" s="1146" t="s">
        <v>13</v>
      </c>
      <c r="F48" s="1146"/>
      <c r="G48" s="1146"/>
      <c r="H48" s="1146"/>
      <c r="I48" s="1146"/>
      <c r="J48" s="1147"/>
      <c r="K48" s="61">
        <v>595</v>
      </c>
      <c r="L48" s="62">
        <v>861</v>
      </c>
      <c r="M48" s="62">
        <v>844</v>
      </c>
      <c r="N48" s="62">
        <v>894</v>
      </c>
      <c r="O48" s="63">
        <v>845</v>
      </c>
      <c r="P48" s="46"/>
      <c r="Q48" s="46"/>
      <c r="R48" s="46"/>
      <c r="S48" s="46"/>
      <c r="T48" s="46"/>
      <c r="U48" s="46"/>
    </row>
    <row r="49" spans="1:21" ht="30.75" customHeight="1">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c r="A52" s="46"/>
      <c r="B52" s="1148" t="s">
        <v>17</v>
      </c>
      <c r="C52" s="1149"/>
      <c r="D52" s="64"/>
      <c r="E52" s="1146" t="s">
        <v>18</v>
      </c>
      <c r="F52" s="1146"/>
      <c r="G52" s="1146"/>
      <c r="H52" s="1146"/>
      <c r="I52" s="1146"/>
      <c r="J52" s="1147"/>
      <c r="K52" s="61">
        <v>3506</v>
      </c>
      <c r="L52" s="62">
        <v>3462</v>
      </c>
      <c r="M52" s="62">
        <v>3322</v>
      </c>
      <c r="N52" s="62">
        <v>3221</v>
      </c>
      <c r="O52" s="63">
        <v>3083</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-163</v>
      </c>
      <c r="L53" s="67">
        <v>12</v>
      </c>
      <c r="M53" s="67">
        <v>131</v>
      </c>
      <c r="N53" s="67">
        <v>325</v>
      </c>
      <c r="O53" s="68">
        <v>497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guJzs3BUBLllRRwjmYXKxBRBBrr75RQTgyb1DiXgHLZBqfds634GEwlfSxpmoR9sME2CtnxeCrc3099L0HDcA==" saltValue="gBqd+3fbBPF2dIYVEUn3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CT20" sqref="CT20:DA21"/>
    </sheetView>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525</v>
      </c>
      <c r="J40" s="101" t="s">
        <v>526</v>
      </c>
      <c r="K40" s="101" t="s">
        <v>527</v>
      </c>
      <c r="L40" s="101" t="s">
        <v>528</v>
      </c>
      <c r="M40" s="102" t="s">
        <v>529</v>
      </c>
    </row>
    <row r="41" spans="2:13" ht="27.75" customHeight="1">
      <c r="B41" s="1169" t="s">
        <v>30</v>
      </c>
      <c r="C41" s="1170"/>
      <c r="D41" s="103"/>
      <c r="E41" s="1175" t="s">
        <v>31</v>
      </c>
      <c r="F41" s="1175"/>
      <c r="G41" s="1175"/>
      <c r="H41" s="1176"/>
      <c r="I41" s="330">
        <v>26179</v>
      </c>
      <c r="J41" s="331">
        <v>25773</v>
      </c>
      <c r="K41" s="331">
        <v>24811</v>
      </c>
      <c r="L41" s="331">
        <v>23820</v>
      </c>
      <c r="M41" s="332">
        <v>25030</v>
      </c>
    </row>
    <row r="42" spans="2:13" ht="27.75" customHeight="1">
      <c r="B42" s="1171"/>
      <c r="C42" s="1172"/>
      <c r="D42" s="104"/>
      <c r="E42" s="1177" t="s">
        <v>32</v>
      </c>
      <c r="F42" s="1177"/>
      <c r="G42" s="1177"/>
      <c r="H42" s="1178"/>
      <c r="I42" s="333" t="s">
        <v>487</v>
      </c>
      <c r="J42" s="334" t="s">
        <v>487</v>
      </c>
      <c r="K42" s="334" t="s">
        <v>487</v>
      </c>
      <c r="L42" s="334" t="s">
        <v>487</v>
      </c>
      <c r="M42" s="335" t="s">
        <v>487</v>
      </c>
    </row>
    <row r="43" spans="2:13" ht="27.75" customHeight="1">
      <c r="B43" s="1171"/>
      <c r="C43" s="1172"/>
      <c r="D43" s="104"/>
      <c r="E43" s="1177" t="s">
        <v>33</v>
      </c>
      <c r="F43" s="1177"/>
      <c r="G43" s="1177"/>
      <c r="H43" s="1178"/>
      <c r="I43" s="333">
        <v>8285</v>
      </c>
      <c r="J43" s="334">
        <v>8344</v>
      </c>
      <c r="K43" s="334">
        <v>7897</v>
      </c>
      <c r="L43" s="334">
        <v>8125</v>
      </c>
      <c r="M43" s="335">
        <v>7118</v>
      </c>
    </row>
    <row r="44" spans="2:13" ht="27.75" customHeight="1">
      <c r="B44" s="1171"/>
      <c r="C44" s="1172"/>
      <c r="D44" s="104"/>
      <c r="E44" s="1177" t="s">
        <v>34</v>
      </c>
      <c r="F44" s="1177"/>
      <c r="G44" s="1177"/>
      <c r="H44" s="1178"/>
      <c r="I44" s="333" t="s">
        <v>487</v>
      </c>
      <c r="J44" s="334" t="s">
        <v>487</v>
      </c>
      <c r="K44" s="334" t="s">
        <v>487</v>
      </c>
      <c r="L44" s="334" t="s">
        <v>487</v>
      </c>
      <c r="M44" s="335" t="s">
        <v>487</v>
      </c>
    </row>
    <row r="45" spans="2:13" ht="27.75" customHeight="1">
      <c r="B45" s="1171"/>
      <c r="C45" s="1172"/>
      <c r="D45" s="104"/>
      <c r="E45" s="1177" t="s">
        <v>35</v>
      </c>
      <c r="F45" s="1177"/>
      <c r="G45" s="1177"/>
      <c r="H45" s="1178"/>
      <c r="I45" s="333">
        <v>5644</v>
      </c>
      <c r="J45" s="334">
        <v>5601</v>
      </c>
      <c r="K45" s="334">
        <v>5583</v>
      </c>
      <c r="L45" s="334">
        <v>5496</v>
      </c>
      <c r="M45" s="335">
        <v>5691</v>
      </c>
    </row>
    <row r="46" spans="2:13" ht="27.75" customHeight="1">
      <c r="B46" s="1171"/>
      <c r="C46" s="1172"/>
      <c r="D46" s="105"/>
      <c r="E46" s="1177" t="s">
        <v>36</v>
      </c>
      <c r="F46" s="1177"/>
      <c r="G46" s="1177"/>
      <c r="H46" s="1178"/>
      <c r="I46" s="333">
        <v>319</v>
      </c>
      <c r="J46" s="334" t="s">
        <v>487</v>
      </c>
      <c r="K46" s="334" t="s">
        <v>487</v>
      </c>
      <c r="L46" s="334" t="s">
        <v>487</v>
      </c>
      <c r="M46" s="335" t="s">
        <v>487</v>
      </c>
    </row>
    <row r="47" spans="2:13" ht="27.75" customHeight="1">
      <c r="B47" s="1171"/>
      <c r="C47" s="1172"/>
      <c r="D47" s="106"/>
      <c r="E47" s="1179" t="s">
        <v>37</v>
      </c>
      <c r="F47" s="1180"/>
      <c r="G47" s="1180"/>
      <c r="H47" s="1181"/>
      <c r="I47" s="333" t="s">
        <v>487</v>
      </c>
      <c r="J47" s="334" t="s">
        <v>487</v>
      </c>
      <c r="K47" s="334" t="s">
        <v>487</v>
      </c>
      <c r="L47" s="334" t="s">
        <v>487</v>
      </c>
      <c r="M47" s="335" t="s">
        <v>487</v>
      </c>
    </row>
    <row r="48" spans="2:13" ht="27.75" customHeight="1">
      <c r="B48" s="1171"/>
      <c r="C48" s="1172"/>
      <c r="D48" s="104"/>
      <c r="E48" s="1177" t="s">
        <v>38</v>
      </c>
      <c r="F48" s="1177"/>
      <c r="G48" s="1177"/>
      <c r="H48" s="1178"/>
      <c r="I48" s="333" t="s">
        <v>487</v>
      </c>
      <c r="J48" s="334" t="s">
        <v>487</v>
      </c>
      <c r="K48" s="334" t="s">
        <v>487</v>
      </c>
      <c r="L48" s="334" t="s">
        <v>487</v>
      </c>
      <c r="M48" s="335" t="s">
        <v>487</v>
      </c>
    </row>
    <row r="49" spans="2:13" ht="27.75" customHeight="1">
      <c r="B49" s="1173"/>
      <c r="C49" s="1174"/>
      <c r="D49" s="104"/>
      <c r="E49" s="1177" t="s">
        <v>39</v>
      </c>
      <c r="F49" s="1177"/>
      <c r="G49" s="1177"/>
      <c r="H49" s="1178"/>
      <c r="I49" s="333" t="s">
        <v>487</v>
      </c>
      <c r="J49" s="334" t="s">
        <v>487</v>
      </c>
      <c r="K49" s="334" t="s">
        <v>487</v>
      </c>
      <c r="L49" s="334" t="s">
        <v>487</v>
      </c>
      <c r="M49" s="335" t="s">
        <v>487</v>
      </c>
    </row>
    <row r="50" spans="2:13" ht="27.75" customHeight="1">
      <c r="B50" s="1182" t="s">
        <v>40</v>
      </c>
      <c r="C50" s="1183"/>
      <c r="D50" s="107"/>
      <c r="E50" s="1177" t="s">
        <v>41</v>
      </c>
      <c r="F50" s="1177"/>
      <c r="G50" s="1177"/>
      <c r="H50" s="1178"/>
      <c r="I50" s="333">
        <v>15820</v>
      </c>
      <c r="J50" s="334">
        <v>16991</v>
      </c>
      <c r="K50" s="334">
        <v>18288</v>
      </c>
      <c r="L50" s="334">
        <v>19289</v>
      </c>
      <c r="M50" s="335">
        <v>18750</v>
      </c>
    </row>
    <row r="51" spans="2:13" ht="27.75" customHeight="1">
      <c r="B51" s="1171"/>
      <c r="C51" s="1172"/>
      <c r="D51" s="104"/>
      <c r="E51" s="1177" t="s">
        <v>42</v>
      </c>
      <c r="F51" s="1177"/>
      <c r="G51" s="1177"/>
      <c r="H51" s="1178"/>
      <c r="I51" s="333">
        <v>3787</v>
      </c>
      <c r="J51" s="334">
        <v>2827</v>
      </c>
      <c r="K51" s="334">
        <v>2138</v>
      </c>
      <c r="L51" s="334">
        <v>1421</v>
      </c>
      <c r="M51" s="335">
        <v>1235</v>
      </c>
    </row>
    <row r="52" spans="2:13" ht="27.75" customHeight="1">
      <c r="B52" s="1173"/>
      <c r="C52" s="1174"/>
      <c r="D52" s="104"/>
      <c r="E52" s="1177" t="s">
        <v>43</v>
      </c>
      <c r="F52" s="1177"/>
      <c r="G52" s="1177"/>
      <c r="H52" s="1178"/>
      <c r="I52" s="333">
        <v>28520</v>
      </c>
      <c r="J52" s="334">
        <v>27685</v>
      </c>
      <c r="K52" s="334">
        <v>26087</v>
      </c>
      <c r="L52" s="334">
        <v>24157</v>
      </c>
      <c r="M52" s="335">
        <v>24086</v>
      </c>
    </row>
    <row r="53" spans="2:13" ht="27.75" customHeight="1" thickBot="1">
      <c r="B53" s="1184" t="s">
        <v>19</v>
      </c>
      <c r="C53" s="1185"/>
      <c r="D53" s="108"/>
      <c r="E53" s="1186" t="s">
        <v>44</v>
      </c>
      <c r="F53" s="1186"/>
      <c r="G53" s="1186"/>
      <c r="H53" s="1187"/>
      <c r="I53" s="336">
        <v>-7699</v>
      </c>
      <c r="J53" s="337">
        <v>-7785</v>
      </c>
      <c r="K53" s="337">
        <v>-8223</v>
      </c>
      <c r="L53" s="337">
        <v>-7425</v>
      </c>
      <c r="M53" s="338">
        <v>-6233</v>
      </c>
    </row>
    <row r="54" spans="2:13" ht="27.75" customHeight="1">
      <c r="B54" s="109"/>
      <c r="C54" s="110"/>
      <c r="D54" s="110"/>
      <c r="E54" s="111"/>
      <c r="F54" s="111"/>
      <c r="G54" s="111"/>
      <c r="H54" s="111"/>
      <c r="I54" s="112"/>
      <c r="J54" s="112"/>
      <c r="K54" s="112"/>
      <c r="L54" s="112"/>
      <c r="M54" s="112"/>
    </row>
    <row r="55" spans="2:13"/>
  </sheetData>
  <sheetProtection algorithmName="SHA-512" hashValue="nwXr98JOyQfVnbliCsCLmub18aqTaMXt+qdChdBCuYsSRDe63sC8VISKm8g/n3w7QHURgv6JI2SYSQfcmxgz/A==" saltValue="8WUcbYvkzLNmWz0G9XKu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T20" sqref="CT20:DA21"/>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527</v>
      </c>
      <c r="G54" s="117" t="s">
        <v>528</v>
      </c>
      <c r="H54" s="118" t="s">
        <v>529</v>
      </c>
    </row>
    <row r="55" spans="2:8" ht="52.5" customHeight="1">
      <c r="B55" s="119"/>
      <c r="C55" s="1196" t="s">
        <v>46</v>
      </c>
      <c r="D55" s="1196"/>
      <c r="E55" s="1197"/>
      <c r="F55" s="339">
        <v>2956</v>
      </c>
      <c r="G55" s="339">
        <v>2892</v>
      </c>
      <c r="H55" s="340">
        <v>2914</v>
      </c>
    </row>
    <row r="56" spans="2:8" ht="52.5" customHeight="1">
      <c r="B56" s="120"/>
      <c r="C56" s="1198" t="s">
        <v>47</v>
      </c>
      <c r="D56" s="1198"/>
      <c r="E56" s="1199"/>
      <c r="F56" s="341">
        <v>2502</v>
      </c>
      <c r="G56" s="341">
        <v>2599</v>
      </c>
      <c r="H56" s="342">
        <v>2722</v>
      </c>
    </row>
    <row r="57" spans="2:8" ht="53.25" customHeight="1">
      <c r="B57" s="120"/>
      <c r="C57" s="1200" t="s">
        <v>48</v>
      </c>
      <c r="D57" s="1200"/>
      <c r="E57" s="1201"/>
      <c r="F57" s="343">
        <v>14717</v>
      </c>
      <c r="G57" s="343">
        <v>15657</v>
      </c>
      <c r="H57" s="344">
        <v>15249</v>
      </c>
    </row>
    <row r="58" spans="2:8" ht="45.75" customHeight="1">
      <c r="B58" s="121"/>
      <c r="C58" s="1188" t="s">
        <v>568</v>
      </c>
      <c r="D58" s="1189"/>
      <c r="E58" s="1190"/>
      <c r="F58" s="345">
        <v>7869</v>
      </c>
      <c r="G58" s="345">
        <v>8833</v>
      </c>
      <c r="H58" s="346">
        <v>8337</v>
      </c>
    </row>
    <row r="59" spans="2:8" ht="45.75" customHeight="1">
      <c r="B59" s="121"/>
      <c r="C59" s="1188" t="s">
        <v>566</v>
      </c>
      <c r="D59" s="1189"/>
      <c r="E59" s="1190"/>
      <c r="F59" s="345">
        <v>3624</v>
      </c>
      <c r="G59" s="345">
        <v>3608</v>
      </c>
      <c r="H59" s="346">
        <v>3597</v>
      </c>
    </row>
    <row r="60" spans="2:8" ht="45.75" customHeight="1">
      <c r="B60" s="121"/>
      <c r="C60" s="1188" t="s">
        <v>570</v>
      </c>
      <c r="D60" s="1189"/>
      <c r="E60" s="1190"/>
      <c r="F60" s="345">
        <v>677</v>
      </c>
      <c r="G60" s="345">
        <v>666</v>
      </c>
      <c r="H60" s="346">
        <v>828</v>
      </c>
    </row>
    <row r="61" spans="2:8" ht="45.75" customHeight="1">
      <c r="B61" s="121"/>
      <c r="C61" s="1188" t="s">
        <v>569</v>
      </c>
      <c r="D61" s="1189"/>
      <c r="E61" s="1190"/>
      <c r="F61" s="345">
        <v>576</v>
      </c>
      <c r="G61" s="345">
        <v>580</v>
      </c>
      <c r="H61" s="346">
        <v>584</v>
      </c>
    </row>
    <row r="62" spans="2:8" ht="45.75" customHeight="1" thickBot="1">
      <c r="B62" s="122"/>
      <c r="C62" s="1191" t="s">
        <v>567</v>
      </c>
      <c r="D62" s="1192"/>
      <c r="E62" s="1193"/>
      <c r="F62" s="347">
        <v>657</v>
      </c>
      <c r="G62" s="347">
        <v>589</v>
      </c>
      <c r="H62" s="348">
        <v>526</v>
      </c>
    </row>
    <row r="63" spans="2:8" ht="52.5" customHeight="1" thickBot="1">
      <c r="B63" s="123"/>
      <c r="C63" s="1194" t="s">
        <v>49</v>
      </c>
      <c r="D63" s="1194"/>
      <c r="E63" s="1195"/>
      <c r="F63" s="349">
        <v>20176</v>
      </c>
      <c r="G63" s="349">
        <v>21147</v>
      </c>
      <c r="H63" s="350">
        <v>20885</v>
      </c>
    </row>
    <row r="64" spans="2:8"/>
  </sheetData>
  <sheetProtection algorithmName="SHA-512" hashValue="krx9SEN3ntnOKJUzk+4fP1Unm7yj1KdVOcF++aEZSrK1A+3ObWbmnBm4T9AICiqiKi/Tjnlk84DQoOq2aCoFPg==" saltValue="mLwixeqmKC+DPJtdXvMG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524</v>
      </c>
      <c r="G2" s="137"/>
      <c r="H2" s="138"/>
    </row>
    <row r="3" spans="1:8">
      <c r="A3" s="134" t="s">
        <v>517</v>
      </c>
      <c r="B3" s="139"/>
      <c r="C3" s="140"/>
      <c r="D3" s="141">
        <v>63846</v>
      </c>
      <c r="E3" s="142"/>
      <c r="F3" s="143">
        <v>76347</v>
      </c>
      <c r="G3" s="144"/>
      <c r="H3" s="145"/>
    </row>
    <row r="4" spans="1:8">
      <c r="A4" s="146"/>
      <c r="B4" s="147"/>
      <c r="C4" s="148"/>
      <c r="D4" s="149">
        <v>32406</v>
      </c>
      <c r="E4" s="150"/>
      <c r="F4" s="151">
        <v>41762</v>
      </c>
      <c r="G4" s="152"/>
      <c r="H4" s="153"/>
    </row>
    <row r="5" spans="1:8">
      <c r="A5" s="134" t="s">
        <v>519</v>
      </c>
      <c r="B5" s="139"/>
      <c r="C5" s="140"/>
      <c r="D5" s="141">
        <v>65753</v>
      </c>
      <c r="E5" s="142"/>
      <c r="F5" s="143">
        <v>69604</v>
      </c>
      <c r="G5" s="144"/>
      <c r="H5" s="145"/>
    </row>
    <row r="6" spans="1:8">
      <c r="A6" s="146"/>
      <c r="B6" s="147"/>
      <c r="C6" s="148"/>
      <c r="D6" s="149">
        <v>37026</v>
      </c>
      <c r="E6" s="150"/>
      <c r="F6" s="151">
        <v>36247</v>
      </c>
      <c r="G6" s="152"/>
      <c r="H6" s="153"/>
    </row>
    <row r="7" spans="1:8">
      <c r="A7" s="134" t="s">
        <v>520</v>
      </c>
      <c r="B7" s="139"/>
      <c r="C7" s="140"/>
      <c r="D7" s="141">
        <v>78070</v>
      </c>
      <c r="E7" s="142"/>
      <c r="F7" s="143">
        <v>68410</v>
      </c>
      <c r="G7" s="144"/>
      <c r="H7" s="145"/>
    </row>
    <row r="8" spans="1:8">
      <c r="A8" s="146"/>
      <c r="B8" s="147"/>
      <c r="C8" s="148"/>
      <c r="D8" s="149">
        <v>41246</v>
      </c>
      <c r="E8" s="150"/>
      <c r="F8" s="151">
        <v>35086</v>
      </c>
      <c r="G8" s="152"/>
      <c r="H8" s="153"/>
    </row>
    <row r="9" spans="1:8">
      <c r="A9" s="134" t="s">
        <v>521</v>
      </c>
      <c r="B9" s="139"/>
      <c r="C9" s="140"/>
      <c r="D9" s="141">
        <v>76151</v>
      </c>
      <c r="E9" s="142"/>
      <c r="F9" s="143">
        <v>73019</v>
      </c>
      <c r="G9" s="144"/>
      <c r="H9" s="145"/>
    </row>
    <row r="10" spans="1:8">
      <c r="A10" s="146"/>
      <c r="B10" s="147"/>
      <c r="C10" s="148"/>
      <c r="D10" s="149">
        <v>44175</v>
      </c>
      <c r="E10" s="150"/>
      <c r="F10" s="151">
        <v>39427</v>
      </c>
      <c r="G10" s="152"/>
      <c r="H10" s="153"/>
    </row>
    <row r="11" spans="1:8">
      <c r="A11" s="134" t="s">
        <v>522</v>
      </c>
      <c r="B11" s="139"/>
      <c r="C11" s="140"/>
      <c r="D11" s="141">
        <v>127399</v>
      </c>
      <c r="E11" s="142"/>
      <c r="F11" s="143">
        <v>76590</v>
      </c>
      <c r="G11" s="144"/>
      <c r="H11" s="145"/>
    </row>
    <row r="12" spans="1:8">
      <c r="A12" s="146"/>
      <c r="B12" s="147"/>
      <c r="C12" s="154"/>
      <c r="D12" s="149">
        <v>66946</v>
      </c>
      <c r="E12" s="150"/>
      <c r="F12" s="151">
        <v>42387</v>
      </c>
      <c r="G12" s="152"/>
      <c r="H12" s="153"/>
    </row>
    <row r="13" spans="1:8">
      <c r="A13" s="134"/>
      <c r="B13" s="139"/>
      <c r="C13" s="140"/>
      <c r="D13" s="141">
        <v>82244</v>
      </c>
      <c r="E13" s="142"/>
      <c r="F13" s="143">
        <v>72794</v>
      </c>
      <c r="G13" s="155"/>
      <c r="H13" s="145"/>
    </row>
    <row r="14" spans="1:8">
      <c r="A14" s="146"/>
      <c r="B14" s="147"/>
      <c r="C14" s="148"/>
      <c r="D14" s="149">
        <v>44360</v>
      </c>
      <c r="E14" s="150"/>
      <c r="F14" s="151">
        <v>38982</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8.25</v>
      </c>
      <c r="C19" s="156">
        <f>ROUND(VALUE(SUBSTITUTE(実質収支比率等に係る経年分析!G$48,"▲","-")),2)</f>
        <v>13.5</v>
      </c>
      <c r="D19" s="156">
        <f>ROUND(VALUE(SUBSTITUTE(実質収支比率等に係る経年分析!H$48,"▲","-")),2)</f>
        <v>9.8000000000000007</v>
      </c>
      <c r="E19" s="156">
        <f>ROUND(VALUE(SUBSTITUTE(実質収支比率等に係る経年分析!I$48,"▲","-")),2)</f>
        <v>6.81</v>
      </c>
      <c r="F19" s="156">
        <f>ROUND(VALUE(SUBSTITUTE(実質収支比率等に係る経年分析!J$48,"▲","-")),2)</f>
        <v>10.93</v>
      </c>
    </row>
    <row r="20" spans="1:11">
      <c r="A20" s="156" t="s">
        <v>53</v>
      </c>
      <c r="B20" s="156">
        <f>ROUND(VALUE(SUBSTITUTE(実質収支比率等に係る経年分析!F$47,"▲","-")),2)</f>
        <v>16.61</v>
      </c>
      <c r="C20" s="156">
        <f>ROUND(VALUE(SUBSTITUTE(実質収支比率等に係る経年分析!G$47,"▲","-")),2)</f>
        <v>16.18</v>
      </c>
      <c r="D20" s="156">
        <f>ROUND(VALUE(SUBSTITUTE(実質収支比率等に係る経年分析!H$47,"▲","-")),2)</f>
        <v>16.84</v>
      </c>
      <c r="E20" s="156">
        <f>ROUND(VALUE(SUBSTITUTE(実質収支比率等に係る経年分析!I$47,"▲","-")),2)</f>
        <v>16.41</v>
      </c>
      <c r="F20" s="156">
        <f>ROUND(VALUE(SUBSTITUTE(実質収支比率等に係る経年分析!J$47,"▲","-")),2)</f>
        <v>16.34</v>
      </c>
    </row>
    <row r="21" spans="1:11">
      <c r="A21" s="156" t="s">
        <v>54</v>
      </c>
      <c r="B21" s="156">
        <f>IF(ISNUMBER(VALUE(SUBSTITUTE(実質収支比率等に係る経年分析!F$49,"▲","-"))),ROUND(VALUE(SUBSTITUTE(実質収支比率等に係る経年分析!F$49,"▲","-")),2),NA())</f>
        <v>10.91</v>
      </c>
      <c r="C21" s="156">
        <f>IF(ISNUMBER(VALUE(SUBSTITUTE(実質収支比率等に係る経年分析!G$49,"▲","-"))),ROUND(VALUE(SUBSTITUTE(実質収支比率等に係る経年分析!G$49,"▲","-")),2),NA())</f>
        <v>7.82</v>
      </c>
      <c r="D21" s="156">
        <f>IF(ISNUMBER(VALUE(SUBSTITUTE(実質収支比率等に係る経年分析!H$49,"▲","-"))),ROUND(VALUE(SUBSTITUTE(実質収支比率等に係る経年分析!H$49,"▲","-")),2),NA())</f>
        <v>-2.68</v>
      </c>
      <c r="E21" s="156">
        <f>IF(ISNUMBER(VALUE(SUBSTITUTE(実質収支比率等に係る経年分析!I$49,"▲","-"))),ROUND(VALUE(SUBSTITUTE(実質収支比率等に係る経年分析!I$49,"▲","-")),2),NA())</f>
        <v>-3.32</v>
      </c>
      <c r="F21" s="156">
        <f>IF(ISNUMBER(VALUE(SUBSTITUTE(実質収支比率等に係る経年分析!J$49,"▲","-"))),ROUND(VALUE(SUBSTITUTE(実質収支比率等に係る経年分析!J$49,"▲","-")),2),NA())</f>
        <v>4.32</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0.15</v>
      </c>
    </row>
    <row r="30" spans="1:11">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0.84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0.54</v>
      </c>
    </row>
    <row r="31" spans="1:11">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v>
      </c>
    </row>
    <row r="32" spans="1:11">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1.38</v>
      </c>
    </row>
    <row r="33" spans="1:16">
      <c r="A33" s="157" t="str">
        <f>IF(連結実質赤字比率に係る赤字・黒字の構成分析!C$37="",NA(),連結実質赤字比率に係る赤字・黒字の構成分析!C$37)</f>
        <v>国民健康保険診療所事業会計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4.4800000000000004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4.5599999999999996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4.78</v>
      </c>
    </row>
    <row r="34" spans="1:16">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9.7899999999999991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10.92</v>
      </c>
    </row>
    <row r="35" spans="1:16">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12.69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12.4</v>
      </c>
    </row>
    <row r="36" spans="1:16">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17.32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19.260000000000002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19.809999999999999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20.04</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3506</v>
      </c>
      <c r="E42" s="158"/>
      <c r="F42" s="158"/>
      <c r="G42" s="158">
        <f>'実質公債費比率（分子）の構造'!L$52</f>
        <v>3462</v>
      </c>
      <c r="H42" s="158"/>
      <c r="I42" s="158"/>
      <c r="J42" s="158">
        <f>'実質公債費比率（分子）の構造'!M$52</f>
        <v>3322</v>
      </c>
      <c r="K42" s="158"/>
      <c r="L42" s="158"/>
      <c r="M42" s="158">
        <f>'実質公債費比率（分子）の構造'!N$52</f>
        <v>3221</v>
      </c>
      <c r="N42" s="158"/>
      <c r="O42" s="158"/>
      <c r="P42" s="158">
        <f>'実質公債費比率（分子）の構造'!O$52</f>
        <v>3083</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595</v>
      </c>
      <c r="C46" s="158"/>
      <c r="D46" s="158"/>
      <c r="E46" s="158">
        <f>'実質公債費比率（分子）の構造'!L$48</f>
        <v>861</v>
      </c>
      <c r="F46" s="158"/>
      <c r="G46" s="158"/>
      <c r="H46" s="158">
        <f>'実質公債費比率（分子）の構造'!M$48</f>
        <v>844</v>
      </c>
      <c r="I46" s="158"/>
      <c r="J46" s="158"/>
      <c r="K46" s="158">
        <f>'実質公債費比率（分子）の構造'!N$48</f>
        <v>894</v>
      </c>
      <c r="L46" s="158"/>
      <c r="M46" s="158"/>
      <c r="N46" s="158">
        <f>'実質公債費比率（分子）の構造'!O$48</f>
        <v>845</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2748</v>
      </c>
      <c r="C49" s="158"/>
      <c r="D49" s="158"/>
      <c r="E49" s="158">
        <f>'実質公債費比率（分子）の構造'!L$45</f>
        <v>2613</v>
      </c>
      <c r="F49" s="158"/>
      <c r="G49" s="158"/>
      <c r="H49" s="158">
        <f>'実質公債費比率（分子）の構造'!M$45</f>
        <v>2609</v>
      </c>
      <c r="I49" s="158"/>
      <c r="J49" s="158"/>
      <c r="K49" s="158">
        <f>'実質公債費比率（分子）の構造'!N$45</f>
        <v>2652</v>
      </c>
      <c r="L49" s="158"/>
      <c r="M49" s="158"/>
      <c r="N49" s="158">
        <f>'実質公債費比率（分子）の構造'!O$45</f>
        <v>2735</v>
      </c>
      <c r="O49" s="158"/>
      <c r="P49" s="158"/>
    </row>
    <row r="50" spans="1:16">
      <c r="A50" s="158" t="s">
        <v>67</v>
      </c>
      <c r="B50" s="158" t="e">
        <f>NA()</f>
        <v>#N/A</v>
      </c>
      <c r="C50" s="158">
        <f>IF(ISNUMBER('実質公債費比率（分子）の構造'!K$53),'実質公債費比率（分子）の構造'!K$53,NA())</f>
        <v>-163</v>
      </c>
      <c r="D50" s="158" t="e">
        <f>NA()</f>
        <v>#N/A</v>
      </c>
      <c r="E50" s="158" t="e">
        <f>NA()</f>
        <v>#N/A</v>
      </c>
      <c r="F50" s="158">
        <f>IF(ISNUMBER('実質公債費比率（分子）の構造'!L$53),'実質公債費比率（分子）の構造'!L$53,NA())</f>
        <v>12</v>
      </c>
      <c r="G50" s="158" t="e">
        <f>NA()</f>
        <v>#N/A</v>
      </c>
      <c r="H50" s="158" t="e">
        <f>NA()</f>
        <v>#N/A</v>
      </c>
      <c r="I50" s="158">
        <f>IF(ISNUMBER('実質公債費比率（分子）の構造'!M$53),'実質公債費比率（分子）の構造'!M$53,NA())</f>
        <v>131</v>
      </c>
      <c r="J50" s="158" t="e">
        <f>NA()</f>
        <v>#N/A</v>
      </c>
      <c r="K50" s="158" t="e">
        <f>NA()</f>
        <v>#N/A</v>
      </c>
      <c r="L50" s="158">
        <f>IF(ISNUMBER('実質公債費比率（分子）の構造'!N$53),'実質公債費比率（分子）の構造'!N$53,NA())</f>
        <v>325</v>
      </c>
      <c r="M50" s="158" t="e">
        <f>NA()</f>
        <v>#N/A</v>
      </c>
      <c r="N50" s="158" t="e">
        <f>NA()</f>
        <v>#N/A</v>
      </c>
      <c r="O50" s="158">
        <f>IF(ISNUMBER('実質公債費比率（分子）の構造'!O$53),'実質公債費比率（分子）の構造'!O$53,NA())</f>
        <v>497</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28520</v>
      </c>
      <c r="E56" s="157"/>
      <c r="F56" s="157"/>
      <c r="G56" s="157">
        <f>'将来負担比率（分子）の構造'!J$52</f>
        <v>27685</v>
      </c>
      <c r="H56" s="157"/>
      <c r="I56" s="157"/>
      <c r="J56" s="157">
        <f>'将来負担比率（分子）の構造'!K$52</f>
        <v>26087</v>
      </c>
      <c r="K56" s="157"/>
      <c r="L56" s="157"/>
      <c r="M56" s="157">
        <f>'将来負担比率（分子）の構造'!L$52</f>
        <v>24157</v>
      </c>
      <c r="N56" s="157"/>
      <c r="O56" s="157"/>
      <c r="P56" s="157">
        <f>'将来負担比率（分子）の構造'!M$52</f>
        <v>24086</v>
      </c>
    </row>
    <row r="57" spans="1:16">
      <c r="A57" s="157" t="s">
        <v>42</v>
      </c>
      <c r="B57" s="157"/>
      <c r="C57" s="157"/>
      <c r="D57" s="157">
        <f>'将来負担比率（分子）の構造'!I$51</f>
        <v>3787</v>
      </c>
      <c r="E57" s="157"/>
      <c r="F57" s="157"/>
      <c r="G57" s="157">
        <f>'将来負担比率（分子）の構造'!J$51</f>
        <v>2827</v>
      </c>
      <c r="H57" s="157"/>
      <c r="I57" s="157"/>
      <c r="J57" s="157">
        <f>'将来負担比率（分子）の構造'!K$51</f>
        <v>2138</v>
      </c>
      <c r="K57" s="157"/>
      <c r="L57" s="157"/>
      <c r="M57" s="157">
        <f>'将来負担比率（分子）の構造'!L$51</f>
        <v>1421</v>
      </c>
      <c r="N57" s="157"/>
      <c r="O57" s="157"/>
      <c r="P57" s="157">
        <f>'将来負担比率（分子）の構造'!M$51</f>
        <v>1235</v>
      </c>
    </row>
    <row r="58" spans="1:16">
      <c r="A58" s="157" t="s">
        <v>41</v>
      </c>
      <c r="B58" s="157"/>
      <c r="C58" s="157"/>
      <c r="D58" s="157">
        <f>'将来負担比率（分子）の構造'!I$50</f>
        <v>15820</v>
      </c>
      <c r="E58" s="157"/>
      <c r="F58" s="157"/>
      <c r="G58" s="157">
        <f>'将来負担比率（分子）の構造'!J$50</f>
        <v>16991</v>
      </c>
      <c r="H58" s="157"/>
      <c r="I58" s="157"/>
      <c r="J58" s="157">
        <f>'将来負担比率（分子）の構造'!K$50</f>
        <v>18288</v>
      </c>
      <c r="K58" s="157"/>
      <c r="L58" s="157"/>
      <c r="M58" s="157">
        <f>'将来負担比率（分子）の構造'!L$50</f>
        <v>19289</v>
      </c>
      <c r="N58" s="157"/>
      <c r="O58" s="157"/>
      <c r="P58" s="157">
        <f>'将来負担比率（分子）の構造'!M$50</f>
        <v>18750</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319</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5644</v>
      </c>
      <c r="C62" s="157"/>
      <c r="D62" s="157"/>
      <c r="E62" s="157">
        <f>'将来負担比率（分子）の構造'!J$45</f>
        <v>5601</v>
      </c>
      <c r="F62" s="157"/>
      <c r="G62" s="157"/>
      <c r="H62" s="157">
        <f>'将来負担比率（分子）の構造'!K$45</f>
        <v>5583</v>
      </c>
      <c r="I62" s="157"/>
      <c r="J62" s="157"/>
      <c r="K62" s="157">
        <f>'将来負担比率（分子）の構造'!L$45</f>
        <v>5496</v>
      </c>
      <c r="L62" s="157"/>
      <c r="M62" s="157"/>
      <c r="N62" s="157">
        <f>'将来負担比率（分子）の構造'!M$45</f>
        <v>5691</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8285</v>
      </c>
      <c r="C64" s="157"/>
      <c r="D64" s="157"/>
      <c r="E64" s="157">
        <f>'将来負担比率（分子）の構造'!J$43</f>
        <v>8344</v>
      </c>
      <c r="F64" s="157"/>
      <c r="G64" s="157"/>
      <c r="H64" s="157">
        <f>'将来負担比率（分子）の構造'!K$43</f>
        <v>7897</v>
      </c>
      <c r="I64" s="157"/>
      <c r="J64" s="157"/>
      <c r="K64" s="157">
        <f>'将来負担比率（分子）の構造'!L$43</f>
        <v>8125</v>
      </c>
      <c r="L64" s="157"/>
      <c r="M64" s="157"/>
      <c r="N64" s="157">
        <f>'将来負担比率（分子）の構造'!M$43</f>
        <v>7118</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26179</v>
      </c>
      <c r="C66" s="157"/>
      <c r="D66" s="157"/>
      <c r="E66" s="157">
        <f>'将来負担比率（分子）の構造'!J$41</f>
        <v>25773</v>
      </c>
      <c r="F66" s="157"/>
      <c r="G66" s="157"/>
      <c r="H66" s="157">
        <f>'将来負担比率（分子）の構造'!K$41</f>
        <v>24811</v>
      </c>
      <c r="I66" s="157"/>
      <c r="J66" s="157"/>
      <c r="K66" s="157">
        <f>'将来負担比率（分子）の構造'!L$41</f>
        <v>23820</v>
      </c>
      <c r="L66" s="157"/>
      <c r="M66" s="157"/>
      <c r="N66" s="157">
        <f>'将来負担比率（分子）の構造'!M$41</f>
        <v>25030</v>
      </c>
      <c r="O66" s="157"/>
      <c r="P66" s="157"/>
    </row>
    <row r="67" spans="1:16">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2956</v>
      </c>
      <c r="C72" s="161">
        <f>基金残高に係る経年分析!G55</f>
        <v>2892</v>
      </c>
      <c r="D72" s="161">
        <f>基金残高に係る経年分析!H55</f>
        <v>2914</v>
      </c>
    </row>
    <row r="73" spans="1:16">
      <c r="A73" s="160" t="s">
        <v>74</v>
      </c>
      <c r="B73" s="161">
        <f>基金残高に係る経年分析!F56</f>
        <v>2502</v>
      </c>
      <c r="C73" s="161">
        <f>基金残高に係る経年分析!G56</f>
        <v>2599</v>
      </c>
      <c r="D73" s="161">
        <f>基金残高に係る経年分析!H56</f>
        <v>2722</v>
      </c>
    </row>
    <row r="74" spans="1:16">
      <c r="A74" s="160" t="s">
        <v>75</v>
      </c>
      <c r="B74" s="161">
        <f>基金残高に係る経年分析!F57</f>
        <v>14717</v>
      </c>
      <c r="C74" s="161">
        <f>基金残高に係る経年分析!G57</f>
        <v>15657</v>
      </c>
      <c r="D74" s="161">
        <f>基金残高に係る経年分析!H57</f>
        <v>15249</v>
      </c>
    </row>
  </sheetData>
  <sheetProtection algorithmName="SHA-512" hashValue="t8MQAxKEsw0S1SfRAeV/GjhbVTJbmtSil9myt7g2AFTkwGvv3uFWFQKgrzwNUZ5Dseo0E7rLu7FaNXRjlNLGwQ==" saltValue="veftG8nn+g2kgsRgSGCp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R20" sqref="CR20:DC21"/>
    </sheetView>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7139211</v>
      </c>
      <c r="S5" s="600"/>
      <c r="T5" s="600"/>
      <c r="U5" s="600"/>
      <c r="V5" s="600"/>
      <c r="W5" s="600"/>
      <c r="X5" s="600"/>
      <c r="Y5" s="601"/>
      <c r="Z5" s="602">
        <v>20.3</v>
      </c>
      <c r="AA5" s="602"/>
      <c r="AB5" s="602"/>
      <c r="AC5" s="602"/>
      <c r="AD5" s="603">
        <v>6856967</v>
      </c>
      <c r="AE5" s="603"/>
      <c r="AF5" s="603"/>
      <c r="AG5" s="603"/>
      <c r="AH5" s="603"/>
      <c r="AI5" s="603"/>
      <c r="AJ5" s="603"/>
      <c r="AK5" s="603"/>
      <c r="AL5" s="604">
        <v>37.799999999999997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6840254</v>
      </c>
      <c r="BH5" s="611"/>
      <c r="BI5" s="611"/>
      <c r="BJ5" s="611"/>
      <c r="BK5" s="611"/>
      <c r="BL5" s="611"/>
      <c r="BM5" s="611"/>
      <c r="BN5" s="612"/>
      <c r="BO5" s="613">
        <v>95.8</v>
      </c>
      <c r="BP5" s="613"/>
      <c r="BQ5" s="613"/>
      <c r="BR5" s="613"/>
      <c r="BS5" s="614">
        <v>103477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405286</v>
      </c>
      <c r="S6" s="611"/>
      <c r="T6" s="611"/>
      <c r="U6" s="611"/>
      <c r="V6" s="611"/>
      <c r="W6" s="611"/>
      <c r="X6" s="611"/>
      <c r="Y6" s="612"/>
      <c r="Z6" s="613">
        <v>1.2</v>
      </c>
      <c r="AA6" s="613"/>
      <c r="AB6" s="613"/>
      <c r="AC6" s="613"/>
      <c r="AD6" s="614">
        <v>405286</v>
      </c>
      <c r="AE6" s="614"/>
      <c r="AF6" s="614"/>
      <c r="AG6" s="614"/>
      <c r="AH6" s="614"/>
      <c r="AI6" s="614"/>
      <c r="AJ6" s="614"/>
      <c r="AK6" s="614"/>
      <c r="AL6" s="615">
        <v>2.2000000000000002</v>
      </c>
      <c r="AM6" s="616"/>
      <c r="AN6" s="616"/>
      <c r="AO6" s="617"/>
      <c r="AP6" s="607" t="s">
        <v>221</v>
      </c>
      <c r="AQ6" s="608"/>
      <c r="AR6" s="608"/>
      <c r="AS6" s="608"/>
      <c r="AT6" s="608"/>
      <c r="AU6" s="608"/>
      <c r="AV6" s="608"/>
      <c r="AW6" s="608"/>
      <c r="AX6" s="608"/>
      <c r="AY6" s="608"/>
      <c r="AZ6" s="608"/>
      <c r="BA6" s="608"/>
      <c r="BB6" s="608"/>
      <c r="BC6" s="608"/>
      <c r="BD6" s="608"/>
      <c r="BE6" s="608"/>
      <c r="BF6" s="609"/>
      <c r="BG6" s="610">
        <v>6840254</v>
      </c>
      <c r="BH6" s="611"/>
      <c r="BI6" s="611"/>
      <c r="BJ6" s="611"/>
      <c r="BK6" s="611"/>
      <c r="BL6" s="611"/>
      <c r="BM6" s="611"/>
      <c r="BN6" s="612"/>
      <c r="BO6" s="613">
        <v>95.8</v>
      </c>
      <c r="BP6" s="613"/>
      <c r="BQ6" s="613"/>
      <c r="BR6" s="613"/>
      <c r="BS6" s="614">
        <v>103477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194963</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194963</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2670</v>
      </c>
      <c r="S7" s="611"/>
      <c r="T7" s="611"/>
      <c r="U7" s="611"/>
      <c r="V7" s="611"/>
      <c r="W7" s="611"/>
      <c r="X7" s="611"/>
      <c r="Y7" s="612"/>
      <c r="Z7" s="613">
        <v>0</v>
      </c>
      <c r="AA7" s="613"/>
      <c r="AB7" s="613"/>
      <c r="AC7" s="613"/>
      <c r="AD7" s="614">
        <v>2670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2660195</v>
      </c>
      <c r="BH7" s="611"/>
      <c r="BI7" s="611"/>
      <c r="BJ7" s="611"/>
      <c r="BK7" s="611"/>
      <c r="BL7" s="611"/>
      <c r="BM7" s="611"/>
      <c r="BN7" s="612"/>
      <c r="BO7" s="613">
        <v>37.299999999999997</v>
      </c>
      <c r="BP7" s="613"/>
      <c r="BQ7" s="613"/>
      <c r="BR7" s="613"/>
      <c r="BS7" s="614">
        <v>103477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5547975</v>
      </c>
      <c r="CS7" s="611"/>
      <c r="CT7" s="611"/>
      <c r="CU7" s="611"/>
      <c r="CV7" s="611"/>
      <c r="CW7" s="611"/>
      <c r="CX7" s="611"/>
      <c r="CY7" s="612"/>
      <c r="CZ7" s="613">
        <v>17</v>
      </c>
      <c r="DA7" s="613"/>
      <c r="DB7" s="613"/>
      <c r="DC7" s="613"/>
      <c r="DD7" s="619">
        <v>343085</v>
      </c>
      <c r="DE7" s="611"/>
      <c r="DF7" s="611"/>
      <c r="DG7" s="611"/>
      <c r="DH7" s="611"/>
      <c r="DI7" s="611"/>
      <c r="DJ7" s="611"/>
      <c r="DK7" s="611"/>
      <c r="DL7" s="611"/>
      <c r="DM7" s="611"/>
      <c r="DN7" s="611"/>
      <c r="DO7" s="611"/>
      <c r="DP7" s="612"/>
      <c r="DQ7" s="619">
        <v>3995252</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56836</v>
      </c>
      <c r="S8" s="611"/>
      <c r="T8" s="611"/>
      <c r="U8" s="611"/>
      <c r="V8" s="611"/>
      <c r="W8" s="611"/>
      <c r="X8" s="611"/>
      <c r="Y8" s="612"/>
      <c r="Z8" s="613">
        <v>0.2</v>
      </c>
      <c r="AA8" s="613"/>
      <c r="AB8" s="613"/>
      <c r="AC8" s="613"/>
      <c r="AD8" s="614">
        <v>56836</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76887</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8869404</v>
      </c>
      <c r="CS8" s="611"/>
      <c r="CT8" s="611"/>
      <c r="CU8" s="611"/>
      <c r="CV8" s="611"/>
      <c r="CW8" s="611"/>
      <c r="CX8" s="611"/>
      <c r="CY8" s="612"/>
      <c r="CZ8" s="613">
        <v>27.1</v>
      </c>
      <c r="DA8" s="613"/>
      <c r="DB8" s="613"/>
      <c r="DC8" s="613"/>
      <c r="DD8" s="619">
        <v>120370</v>
      </c>
      <c r="DE8" s="611"/>
      <c r="DF8" s="611"/>
      <c r="DG8" s="611"/>
      <c r="DH8" s="611"/>
      <c r="DI8" s="611"/>
      <c r="DJ8" s="611"/>
      <c r="DK8" s="611"/>
      <c r="DL8" s="611"/>
      <c r="DM8" s="611"/>
      <c r="DN8" s="611"/>
      <c r="DO8" s="611"/>
      <c r="DP8" s="612"/>
      <c r="DQ8" s="619">
        <v>5777710</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72899</v>
      </c>
      <c r="S9" s="611"/>
      <c r="T9" s="611"/>
      <c r="U9" s="611"/>
      <c r="V9" s="611"/>
      <c r="W9" s="611"/>
      <c r="X9" s="611"/>
      <c r="Y9" s="612"/>
      <c r="Z9" s="613">
        <v>0.2</v>
      </c>
      <c r="AA9" s="613"/>
      <c r="AB9" s="613"/>
      <c r="AC9" s="613"/>
      <c r="AD9" s="614">
        <v>72899</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2058865</v>
      </c>
      <c r="BH9" s="611"/>
      <c r="BI9" s="611"/>
      <c r="BJ9" s="611"/>
      <c r="BK9" s="611"/>
      <c r="BL9" s="611"/>
      <c r="BM9" s="611"/>
      <c r="BN9" s="612"/>
      <c r="BO9" s="613">
        <v>28.8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3183884</v>
      </c>
      <c r="CS9" s="611"/>
      <c r="CT9" s="611"/>
      <c r="CU9" s="611"/>
      <c r="CV9" s="611"/>
      <c r="CW9" s="611"/>
      <c r="CX9" s="611"/>
      <c r="CY9" s="612"/>
      <c r="CZ9" s="613">
        <v>9.6999999999999993</v>
      </c>
      <c r="DA9" s="613"/>
      <c r="DB9" s="613"/>
      <c r="DC9" s="613"/>
      <c r="DD9" s="619">
        <v>455516</v>
      </c>
      <c r="DE9" s="611"/>
      <c r="DF9" s="611"/>
      <c r="DG9" s="611"/>
      <c r="DH9" s="611"/>
      <c r="DI9" s="611"/>
      <c r="DJ9" s="611"/>
      <c r="DK9" s="611"/>
      <c r="DL9" s="611"/>
      <c r="DM9" s="611"/>
      <c r="DN9" s="611"/>
      <c r="DO9" s="611"/>
      <c r="DP9" s="612"/>
      <c r="DQ9" s="619">
        <v>2529207</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162297</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57435</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27435</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1281228</v>
      </c>
      <c r="S11" s="611"/>
      <c r="T11" s="611"/>
      <c r="U11" s="611"/>
      <c r="V11" s="611"/>
      <c r="W11" s="611"/>
      <c r="X11" s="611"/>
      <c r="Y11" s="612"/>
      <c r="Z11" s="615">
        <v>3.6</v>
      </c>
      <c r="AA11" s="616"/>
      <c r="AB11" s="616"/>
      <c r="AC11" s="622"/>
      <c r="AD11" s="619">
        <v>1281228</v>
      </c>
      <c r="AE11" s="611"/>
      <c r="AF11" s="611"/>
      <c r="AG11" s="611"/>
      <c r="AH11" s="611"/>
      <c r="AI11" s="611"/>
      <c r="AJ11" s="611"/>
      <c r="AK11" s="612"/>
      <c r="AL11" s="615">
        <v>7.1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362146</v>
      </c>
      <c r="BH11" s="611"/>
      <c r="BI11" s="611"/>
      <c r="BJ11" s="611"/>
      <c r="BK11" s="611"/>
      <c r="BL11" s="611"/>
      <c r="BM11" s="611"/>
      <c r="BN11" s="612"/>
      <c r="BO11" s="613">
        <v>5.0999999999999996</v>
      </c>
      <c r="BP11" s="613"/>
      <c r="BQ11" s="613"/>
      <c r="BR11" s="613"/>
      <c r="BS11" s="614">
        <v>103477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1213803</v>
      </c>
      <c r="CS11" s="611"/>
      <c r="CT11" s="611"/>
      <c r="CU11" s="611"/>
      <c r="CV11" s="611"/>
      <c r="CW11" s="611"/>
      <c r="CX11" s="611"/>
      <c r="CY11" s="612"/>
      <c r="CZ11" s="613">
        <v>3.7</v>
      </c>
      <c r="DA11" s="613"/>
      <c r="DB11" s="613"/>
      <c r="DC11" s="613"/>
      <c r="DD11" s="619">
        <v>326401</v>
      </c>
      <c r="DE11" s="611"/>
      <c r="DF11" s="611"/>
      <c r="DG11" s="611"/>
      <c r="DH11" s="611"/>
      <c r="DI11" s="611"/>
      <c r="DJ11" s="611"/>
      <c r="DK11" s="611"/>
      <c r="DL11" s="611"/>
      <c r="DM11" s="611"/>
      <c r="DN11" s="611"/>
      <c r="DO11" s="611"/>
      <c r="DP11" s="612"/>
      <c r="DQ11" s="619">
        <v>757574</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111013</v>
      </c>
      <c r="S12" s="611"/>
      <c r="T12" s="611"/>
      <c r="U12" s="611"/>
      <c r="V12" s="611"/>
      <c r="W12" s="611"/>
      <c r="X12" s="611"/>
      <c r="Y12" s="612"/>
      <c r="Z12" s="613">
        <v>0.3</v>
      </c>
      <c r="AA12" s="613"/>
      <c r="AB12" s="613"/>
      <c r="AC12" s="613"/>
      <c r="AD12" s="614">
        <v>111013</v>
      </c>
      <c r="AE12" s="614"/>
      <c r="AF12" s="614"/>
      <c r="AG12" s="614"/>
      <c r="AH12" s="614"/>
      <c r="AI12" s="614"/>
      <c r="AJ12" s="614"/>
      <c r="AK12" s="614"/>
      <c r="AL12" s="615">
        <v>0.6</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3600676</v>
      </c>
      <c r="BH12" s="611"/>
      <c r="BI12" s="611"/>
      <c r="BJ12" s="611"/>
      <c r="BK12" s="611"/>
      <c r="BL12" s="611"/>
      <c r="BM12" s="611"/>
      <c r="BN12" s="612"/>
      <c r="BO12" s="613">
        <v>50.4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769217</v>
      </c>
      <c r="CS12" s="611"/>
      <c r="CT12" s="611"/>
      <c r="CU12" s="611"/>
      <c r="CV12" s="611"/>
      <c r="CW12" s="611"/>
      <c r="CX12" s="611"/>
      <c r="CY12" s="612"/>
      <c r="CZ12" s="613">
        <v>2.4</v>
      </c>
      <c r="DA12" s="613"/>
      <c r="DB12" s="613"/>
      <c r="DC12" s="613"/>
      <c r="DD12" s="619">
        <v>36646</v>
      </c>
      <c r="DE12" s="611"/>
      <c r="DF12" s="611"/>
      <c r="DG12" s="611"/>
      <c r="DH12" s="611"/>
      <c r="DI12" s="611"/>
      <c r="DJ12" s="611"/>
      <c r="DK12" s="611"/>
      <c r="DL12" s="611"/>
      <c r="DM12" s="611"/>
      <c r="DN12" s="611"/>
      <c r="DO12" s="611"/>
      <c r="DP12" s="612"/>
      <c r="DQ12" s="619">
        <v>607938</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v>2713</v>
      </c>
      <c r="S13" s="611"/>
      <c r="T13" s="611"/>
      <c r="U13" s="611"/>
      <c r="V13" s="611"/>
      <c r="W13" s="611"/>
      <c r="X13" s="611"/>
      <c r="Y13" s="612"/>
      <c r="Z13" s="613">
        <v>0</v>
      </c>
      <c r="AA13" s="613"/>
      <c r="AB13" s="613"/>
      <c r="AC13" s="613"/>
      <c r="AD13" s="614">
        <v>2713</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3571200</v>
      </c>
      <c r="BH13" s="611"/>
      <c r="BI13" s="611"/>
      <c r="BJ13" s="611"/>
      <c r="BK13" s="611"/>
      <c r="BL13" s="611"/>
      <c r="BM13" s="611"/>
      <c r="BN13" s="612"/>
      <c r="BO13" s="613">
        <v>50</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3269902</v>
      </c>
      <c r="CS13" s="611"/>
      <c r="CT13" s="611"/>
      <c r="CU13" s="611"/>
      <c r="CV13" s="611"/>
      <c r="CW13" s="611"/>
      <c r="CX13" s="611"/>
      <c r="CY13" s="612"/>
      <c r="CZ13" s="613">
        <v>10</v>
      </c>
      <c r="DA13" s="613"/>
      <c r="DB13" s="613"/>
      <c r="DC13" s="613"/>
      <c r="DD13" s="619">
        <v>1490348</v>
      </c>
      <c r="DE13" s="611"/>
      <c r="DF13" s="611"/>
      <c r="DG13" s="611"/>
      <c r="DH13" s="611"/>
      <c r="DI13" s="611"/>
      <c r="DJ13" s="611"/>
      <c r="DK13" s="611"/>
      <c r="DL13" s="611"/>
      <c r="DM13" s="611"/>
      <c r="DN13" s="611"/>
      <c r="DO13" s="611"/>
      <c r="DP13" s="612"/>
      <c r="DQ13" s="619">
        <v>1707255</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202458</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907415</v>
      </c>
      <c r="CS14" s="611"/>
      <c r="CT14" s="611"/>
      <c r="CU14" s="611"/>
      <c r="CV14" s="611"/>
      <c r="CW14" s="611"/>
      <c r="CX14" s="611"/>
      <c r="CY14" s="612"/>
      <c r="CZ14" s="613">
        <v>2.8</v>
      </c>
      <c r="DA14" s="613"/>
      <c r="DB14" s="613"/>
      <c r="DC14" s="613"/>
      <c r="DD14" s="619">
        <v>74826</v>
      </c>
      <c r="DE14" s="611"/>
      <c r="DF14" s="611"/>
      <c r="DG14" s="611"/>
      <c r="DH14" s="611"/>
      <c r="DI14" s="611"/>
      <c r="DJ14" s="611"/>
      <c r="DK14" s="611"/>
      <c r="DL14" s="611"/>
      <c r="DM14" s="611"/>
      <c r="DN14" s="611"/>
      <c r="DO14" s="611"/>
      <c r="DP14" s="612"/>
      <c r="DQ14" s="619">
        <v>807343</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46095</v>
      </c>
      <c r="S15" s="611"/>
      <c r="T15" s="611"/>
      <c r="U15" s="611"/>
      <c r="V15" s="611"/>
      <c r="W15" s="611"/>
      <c r="X15" s="611"/>
      <c r="Y15" s="612"/>
      <c r="Z15" s="613">
        <v>0.1</v>
      </c>
      <c r="AA15" s="613"/>
      <c r="AB15" s="613"/>
      <c r="AC15" s="613"/>
      <c r="AD15" s="614">
        <v>46095</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375660</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5698404</v>
      </c>
      <c r="CS15" s="611"/>
      <c r="CT15" s="611"/>
      <c r="CU15" s="611"/>
      <c r="CV15" s="611"/>
      <c r="CW15" s="611"/>
      <c r="CX15" s="611"/>
      <c r="CY15" s="612"/>
      <c r="CZ15" s="613">
        <v>17.399999999999999</v>
      </c>
      <c r="DA15" s="613"/>
      <c r="DB15" s="613"/>
      <c r="DC15" s="613"/>
      <c r="DD15" s="619">
        <v>3020023</v>
      </c>
      <c r="DE15" s="611"/>
      <c r="DF15" s="611"/>
      <c r="DG15" s="611"/>
      <c r="DH15" s="611"/>
      <c r="DI15" s="611"/>
      <c r="DJ15" s="611"/>
      <c r="DK15" s="611"/>
      <c r="DL15" s="611"/>
      <c r="DM15" s="611"/>
      <c r="DN15" s="611"/>
      <c r="DO15" s="611"/>
      <c r="DP15" s="612"/>
      <c r="DQ15" s="619">
        <v>2461061</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125380</v>
      </c>
      <c r="S16" s="611"/>
      <c r="T16" s="611"/>
      <c r="U16" s="611"/>
      <c r="V16" s="611"/>
      <c r="W16" s="611"/>
      <c r="X16" s="611"/>
      <c r="Y16" s="612"/>
      <c r="Z16" s="613">
        <v>0.4</v>
      </c>
      <c r="AA16" s="613"/>
      <c r="AB16" s="613"/>
      <c r="AC16" s="613"/>
      <c r="AD16" s="614">
        <v>125380</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1265</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267281</v>
      </c>
      <c r="CS16" s="611"/>
      <c r="CT16" s="611"/>
      <c r="CU16" s="611"/>
      <c r="CV16" s="611"/>
      <c r="CW16" s="611"/>
      <c r="CX16" s="611"/>
      <c r="CY16" s="612"/>
      <c r="CZ16" s="613">
        <v>0.8</v>
      </c>
      <c r="DA16" s="613"/>
      <c r="DB16" s="613"/>
      <c r="DC16" s="613"/>
      <c r="DD16" s="619" t="s">
        <v>122</v>
      </c>
      <c r="DE16" s="611"/>
      <c r="DF16" s="611"/>
      <c r="DG16" s="611"/>
      <c r="DH16" s="611"/>
      <c r="DI16" s="611"/>
      <c r="DJ16" s="611"/>
      <c r="DK16" s="611"/>
      <c r="DL16" s="611"/>
      <c r="DM16" s="611"/>
      <c r="DN16" s="611"/>
      <c r="DO16" s="611"/>
      <c r="DP16" s="612"/>
      <c r="DQ16" s="619">
        <v>72840</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254575</v>
      </c>
      <c r="S17" s="611"/>
      <c r="T17" s="611"/>
      <c r="U17" s="611"/>
      <c r="V17" s="611"/>
      <c r="W17" s="611"/>
      <c r="X17" s="611"/>
      <c r="Y17" s="612"/>
      <c r="Z17" s="613">
        <v>0.7</v>
      </c>
      <c r="AA17" s="613"/>
      <c r="AB17" s="613"/>
      <c r="AC17" s="613"/>
      <c r="AD17" s="614">
        <v>254575</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2736961</v>
      </c>
      <c r="CS17" s="611"/>
      <c r="CT17" s="611"/>
      <c r="CU17" s="611"/>
      <c r="CV17" s="611"/>
      <c r="CW17" s="611"/>
      <c r="CX17" s="611"/>
      <c r="CY17" s="612"/>
      <c r="CZ17" s="613">
        <v>8.4</v>
      </c>
      <c r="DA17" s="613"/>
      <c r="DB17" s="613"/>
      <c r="DC17" s="613"/>
      <c r="DD17" s="619" t="s">
        <v>122</v>
      </c>
      <c r="DE17" s="611"/>
      <c r="DF17" s="611"/>
      <c r="DG17" s="611"/>
      <c r="DH17" s="611"/>
      <c r="DI17" s="611"/>
      <c r="DJ17" s="611"/>
      <c r="DK17" s="611"/>
      <c r="DL17" s="611"/>
      <c r="DM17" s="611"/>
      <c r="DN17" s="611"/>
      <c r="DO17" s="611"/>
      <c r="DP17" s="612"/>
      <c r="DQ17" s="619">
        <v>2725607</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38261</v>
      </c>
      <c r="S18" s="611"/>
      <c r="T18" s="611"/>
      <c r="U18" s="611"/>
      <c r="V18" s="611"/>
      <c r="W18" s="611"/>
      <c r="X18" s="611"/>
      <c r="Y18" s="612"/>
      <c r="Z18" s="613">
        <v>0.1</v>
      </c>
      <c r="AA18" s="613"/>
      <c r="AB18" s="613"/>
      <c r="AC18" s="613"/>
      <c r="AD18" s="614">
        <v>38261</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203742</v>
      </c>
      <c r="S19" s="611"/>
      <c r="T19" s="611"/>
      <c r="U19" s="611"/>
      <c r="V19" s="611"/>
      <c r="W19" s="611"/>
      <c r="X19" s="611"/>
      <c r="Y19" s="612"/>
      <c r="Z19" s="613">
        <v>0.6</v>
      </c>
      <c r="AA19" s="613"/>
      <c r="AB19" s="613"/>
      <c r="AC19" s="613"/>
      <c r="AD19" s="614">
        <v>203742</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298957</v>
      </c>
      <c r="BH19" s="611"/>
      <c r="BI19" s="611"/>
      <c r="BJ19" s="611"/>
      <c r="BK19" s="611"/>
      <c r="BL19" s="611"/>
      <c r="BM19" s="611"/>
      <c r="BN19" s="612"/>
      <c r="BO19" s="613">
        <v>4.2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12572</v>
      </c>
      <c r="S20" s="611"/>
      <c r="T20" s="611"/>
      <c r="U20" s="611"/>
      <c r="V20" s="611"/>
      <c r="W20" s="611"/>
      <c r="X20" s="611"/>
      <c r="Y20" s="612"/>
      <c r="Z20" s="613">
        <v>0</v>
      </c>
      <c r="AA20" s="613"/>
      <c r="AB20" s="613"/>
      <c r="AC20" s="613"/>
      <c r="AD20" s="614">
        <v>12572</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298957</v>
      </c>
      <c r="BH20" s="611"/>
      <c r="BI20" s="611"/>
      <c r="BJ20" s="611"/>
      <c r="BK20" s="611"/>
      <c r="BL20" s="611"/>
      <c r="BM20" s="611"/>
      <c r="BN20" s="612"/>
      <c r="BO20" s="613">
        <v>4.2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32716644</v>
      </c>
      <c r="CS20" s="611"/>
      <c r="CT20" s="611"/>
      <c r="CU20" s="611"/>
      <c r="CV20" s="611"/>
      <c r="CW20" s="611"/>
      <c r="CX20" s="611"/>
      <c r="CY20" s="612"/>
      <c r="CZ20" s="613">
        <v>100</v>
      </c>
      <c r="DA20" s="613"/>
      <c r="DB20" s="613"/>
      <c r="DC20" s="613"/>
      <c r="DD20" s="619">
        <v>5867215</v>
      </c>
      <c r="DE20" s="611"/>
      <c r="DF20" s="611"/>
      <c r="DG20" s="611"/>
      <c r="DH20" s="611"/>
      <c r="DI20" s="611"/>
      <c r="DJ20" s="611"/>
      <c r="DK20" s="611"/>
      <c r="DL20" s="611"/>
      <c r="DM20" s="611"/>
      <c r="DN20" s="611"/>
      <c r="DO20" s="611"/>
      <c r="DP20" s="612"/>
      <c r="DQ20" s="619">
        <v>21664185</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10563936</v>
      </c>
      <c r="S21" s="611"/>
      <c r="T21" s="611"/>
      <c r="U21" s="611"/>
      <c r="V21" s="611"/>
      <c r="W21" s="611"/>
      <c r="X21" s="611"/>
      <c r="Y21" s="612"/>
      <c r="Z21" s="613">
        <v>30.1</v>
      </c>
      <c r="AA21" s="613"/>
      <c r="AB21" s="613"/>
      <c r="AC21" s="613"/>
      <c r="AD21" s="614">
        <v>8824898</v>
      </c>
      <c r="AE21" s="614"/>
      <c r="AF21" s="614"/>
      <c r="AG21" s="614"/>
      <c r="AH21" s="614"/>
      <c r="AI21" s="614"/>
      <c r="AJ21" s="614"/>
      <c r="AK21" s="614"/>
      <c r="AL21" s="615">
        <v>48.7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16713</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8824898</v>
      </c>
      <c r="S22" s="611"/>
      <c r="T22" s="611"/>
      <c r="U22" s="611"/>
      <c r="V22" s="611"/>
      <c r="W22" s="611"/>
      <c r="X22" s="611"/>
      <c r="Y22" s="612"/>
      <c r="Z22" s="613">
        <v>25.1</v>
      </c>
      <c r="AA22" s="613"/>
      <c r="AB22" s="613"/>
      <c r="AC22" s="613"/>
      <c r="AD22" s="614">
        <v>8824898</v>
      </c>
      <c r="AE22" s="614"/>
      <c r="AF22" s="614"/>
      <c r="AG22" s="614"/>
      <c r="AH22" s="614"/>
      <c r="AI22" s="614"/>
      <c r="AJ22" s="614"/>
      <c r="AK22" s="614"/>
      <c r="AL22" s="615">
        <v>48.7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1739038</v>
      </c>
      <c r="S23" s="611"/>
      <c r="T23" s="611"/>
      <c r="U23" s="611"/>
      <c r="V23" s="611"/>
      <c r="W23" s="611"/>
      <c r="X23" s="611"/>
      <c r="Y23" s="612"/>
      <c r="Z23" s="613">
        <v>4.9000000000000004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282244</v>
      </c>
      <c r="BH23" s="611"/>
      <c r="BI23" s="611"/>
      <c r="BJ23" s="611"/>
      <c r="BK23" s="611"/>
      <c r="BL23" s="611"/>
      <c r="BM23" s="611"/>
      <c r="BN23" s="612"/>
      <c r="BO23" s="613">
        <v>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12509481</v>
      </c>
      <c r="CS24" s="600"/>
      <c r="CT24" s="600"/>
      <c r="CU24" s="600"/>
      <c r="CV24" s="600"/>
      <c r="CW24" s="600"/>
      <c r="CX24" s="600"/>
      <c r="CY24" s="601"/>
      <c r="CZ24" s="604">
        <v>38.200000000000003</v>
      </c>
      <c r="DA24" s="605"/>
      <c r="DB24" s="605"/>
      <c r="DC24" s="621"/>
      <c r="DD24" s="640">
        <v>9904070</v>
      </c>
      <c r="DE24" s="600"/>
      <c r="DF24" s="600"/>
      <c r="DG24" s="600"/>
      <c r="DH24" s="600"/>
      <c r="DI24" s="600"/>
      <c r="DJ24" s="600"/>
      <c r="DK24" s="601"/>
      <c r="DL24" s="640">
        <v>9134588</v>
      </c>
      <c r="DM24" s="600"/>
      <c r="DN24" s="600"/>
      <c r="DO24" s="600"/>
      <c r="DP24" s="600"/>
      <c r="DQ24" s="600"/>
      <c r="DR24" s="600"/>
      <c r="DS24" s="600"/>
      <c r="DT24" s="600"/>
      <c r="DU24" s="600"/>
      <c r="DV24" s="601"/>
      <c r="DW24" s="604">
        <v>50.2</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20061842</v>
      </c>
      <c r="S25" s="611"/>
      <c r="T25" s="611"/>
      <c r="U25" s="611"/>
      <c r="V25" s="611"/>
      <c r="W25" s="611"/>
      <c r="X25" s="611"/>
      <c r="Y25" s="612"/>
      <c r="Z25" s="613">
        <v>57.1</v>
      </c>
      <c r="AA25" s="613"/>
      <c r="AB25" s="613"/>
      <c r="AC25" s="613"/>
      <c r="AD25" s="614">
        <v>18040560</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5259902</v>
      </c>
      <c r="CS25" s="643"/>
      <c r="CT25" s="643"/>
      <c r="CU25" s="643"/>
      <c r="CV25" s="643"/>
      <c r="CW25" s="643"/>
      <c r="CX25" s="643"/>
      <c r="CY25" s="644"/>
      <c r="CZ25" s="615">
        <v>16.100000000000001</v>
      </c>
      <c r="DA25" s="641"/>
      <c r="DB25" s="641"/>
      <c r="DC25" s="645"/>
      <c r="DD25" s="619">
        <v>4809117</v>
      </c>
      <c r="DE25" s="643"/>
      <c r="DF25" s="643"/>
      <c r="DG25" s="643"/>
      <c r="DH25" s="643"/>
      <c r="DI25" s="643"/>
      <c r="DJ25" s="643"/>
      <c r="DK25" s="644"/>
      <c r="DL25" s="619">
        <v>4780827</v>
      </c>
      <c r="DM25" s="643"/>
      <c r="DN25" s="643"/>
      <c r="DO25" s="643"/>
      <c r="DP25" s="643"/>
      <c r="DQ25" s="643"/>
      <c r="DR25" s="643"/>
      <c r="DS25" s="643"/>
      <c r="DT25" s="643"/>
      <c r="DU25" s="643"/>
      <c r="DV25" s="644"/>
      <c r="DW25" s="615">
        <v>26.3</v>
      </c>
      <c r="DX25" s="641"/>
      <c r="DY25" s="641"/>
      <c r="DZ25" s="641"/>
      <c r="EA25" s="641"/>
      <c r="EB25" s="641"/>
      <c r="EC25" s="642"/>
    </row>
    <row r="26" spans="2:133" ht="11.25" customHeight="1">
      <c r="B26" s="607" t="s">
        <v>283</v>
      </c>
      <c r="C26" s="608"/>
      <c r="D26" s="608"/>
      <c r="E26" s="608"/>
      <c r="F26" s="608"/>
      <c r="G26" s="608"/>
      <c r="H26" s="608"/>
      <c r="I26" s="608"/>
      <c r="J26" s="608"/>
      <c r="K26" s="608"/>
      <c r="L26" s="608"/>
      <c r="M26" s="608"/>
      <c r="N26" s="608"/>
      <c r="O26" s="608"/>
      <c r="P26" s="608"/>
      <c r="Q26" s="609"/>
      <c r="R26" s="610">
        <v>3278</v>
      </c>
      <c r="S26" s="611"/>
      <c r="T26" s="611"/>
      <c r="U26" s="611"/>
      <c r="V26" s="611"/>
      <c r="W26" s="611"/>
      <c r="X26" s="611"/>
      <c r="Y26" s="612"/>
      <c r="Z26" s="613">
        <v>0</v>
      </c>
      <c r="AA26" s="613"/>
      <c r="AB26" s="613"/>
      <c r="AC26" s="613"/>
      <c r="AD26" s="614">
        <v>3278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3198878</v>
      </c>
      <c r="CS26" s="611"/>
      <c r="CT26" s="611"/>
      <c r="CU26" s="611"/>
      <c r="CV26" s="611"/>
      <c r="CW26" s="611"/>
      <c r="CX26" s="611"/>
      <c r="CY26" s="612"/>
      <c r="CZ26" s="615">
        <v>9.8000000000000007</v>
      </c>
      <c r="DA26" s="641"/>
      <c r="DB26" s="641"/>
      <c r="DC26" s="645"/>
      <c r="DD26" s="619">
        <v>2830608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c r="B27" s="607" t="s">
        <v>286</v>
      </c>
      <c r="C27" s="608"/>
      <c r="D27" s="608"/>
      <c r="E27" s="608"/>
      <c r="F27" s="608"/>
      <c r="G27" s="608"/>
      <c r="H27" s="608"/>
      <c r="I27" s="608"/>
      <c r="J27" s="608"/>
      <c r="K27" s="608"/>
      <c r="L27" s="608"/>
      <c r="M27" s="608"/>
      <c r="N27" s="608"/>
      <c r="O27" s="608"/>
      <c r="P27" s="608"/>
      <c r="Q27" s="609"/>
      <c r="R27" s="610">
        <v>48610</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7139211</v>
      </c>
      <c r="BH27" s="611"/>
      <c r="BI27" s="611"/>
      <c r="BJ27" s="611"/>
      <c r="BK27" s="611"/>
      <c r="BL27" s="611"/>
      <c r="BM27" s="611"/>
      <c r="BN27" s="612"/>
      <c r="BO27" s="613">
        <v>100</v>
      </c>
      <c r="BP27" s="613"/>
      <c r="BQ27" s="613"/>
      <c r="BR27" s="613"/>
      <c r="BS27" s="614">
        <v>103477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4512618</v>
      </c>
      <c r="CS27" s="643"/>
      <c r="CT27" s="643"/>
      <c r="CU27" s="643"/>
      <c r="CV27" s="643"/>
      <c r="CW27" s="643"/>
      <c r="CX27" s="643"/>
      <c r="CY27" s="644"/>
      <c r="CZ27" s="615">
        <v>13.8</v>
      </c>
      <c r="DA27" s="641"/>
      <c r="DB27" s="641"/>
      <c r="DC27" s="645"/>
      <c r="DD27" s="619">
        <v>2369346</v>
      </c>
      <c r="DE27" s="643"/>
      <c r="DF27" s="643"/>
      <c r="DG27" s="643"/>
      <c r="DH27" s="643"/>
      <c r="DI27" s="643"/>
      <c r="DJ27" s="643"/>
      <c r="DK27" s="644"/>
      <c r="DL27" s="619">
        <v>1628154</v>
      </c>
      <c r="DM27" s="643"/>
      <c r="DN27" s="643"/>
      <c r="DO27" s="643"/>
      <c r="DP27" s="643"/>
      <c r="DQ27" s="643"/>
      <c r="DR27" s="643"/>
      <c r="DS27" s="643"/>
      <c r="DT27" s="643"/>
      <c r="DU27" s="643"/>
      <c r="DV27" s="644"/>
      <c r="DW27" s="615">
        <v>9</v>
      </c>
      <c r="DX27" s="641"/>
      <c r="DY27" s="641"/>
      <c r="DZ27" s="641"/>
      <c r="EA27" s="641"/>
      <c r="EB27" s="641"/>
      <c r="EC27" s="642"/>
    </row>
    <row r="28" spans="2:133" ht="11.25" customHeight="1">
      <c r="B28" s="607" t="s">
        <v>289</v>
      </c>
      <c r="C28" s="608"/>
      <c r="D28" s="608"/>
      <c r="E28" s="608"/>
      <c r="F28" s="608"/>
      <c r="G28" s="608"/>
      <c r="H28" s="608"/>
      <c r="I28" s="608"/>
      <c r="J28" s="608"/>
      <c r="K28" s="608"/>
      <c r="L28" s="608"/>
      <c r="M28" s="608"/>
      <c r="N28" s="608"/>
      <c r="O28" s="608"/>
      <c r="P28" s="608"/>
      <c r="Q28" s="609"/>
      <c r="R28" s="610">
        <v>222146</v>
      </c>
      <c r="S28" s="611"/>
      <c r="T28" s="611"/>
      <c r="U28" s="611"/>
      <c r="V28" s="611"/>
      <c r="W28" s="611"/>
      <c r="X28" s="611"/>
      <c r="Y28" s="612"/>
      <c r="Z28" s="613">
        <v>0.6</v>
      </c>
      <c r="AA28" s="613"/>
      <c r="AB28" s="613"/>
      <c r="AC28" s="613"/>
      <c r="AD28" s="614">
        <v>32758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2736961</v>
      </c>
      <c r="CS28" s="611"/>
      <c r="CT28" s="611"/>
      <c r="CU28" s="611"/>
      <c r="CV28" s="611"/>
      <c r="CW28" s="611"/>
      <c r="CX28" s="611"/>
      <c r="CY28" s="612"/>
      <c r="CZ28" s="615">
        <v>8.4</v>
      </c>
      <c r="DA28" s="641"/>
      <c r="DB28" s="641"/>
      <c r="DC28" s="645"/>
      <c r="DD28" s="619">
        <v>2725607</v>
      </c>
      <c r="DE28" s="611"/>
      <c r="DF28" s="611"/>
      <c r="DG28" s="611"/>
      <c r="DH28" s="611"/>
      <c r="DI28" s="611"/>
      <c r="DJ28" s="611"/>
      <c r="DK28" s="612"/>
      <c r="DL28" s="619">
        <v>2725607</v>
      </c>
      <c r="DM28" s="611"/>
      <c r="DN28" s="611"/>
      <c r="DO28" s="611"/>
      <c r="DP28" s="611"/>
      <c r="DQ28" s="611"/>
      <c r="DR28" s="611"/>
      <c r="DS28" s="611"/>
      <c r="DT28" s="611"/>
      <c r="DU28" s="611"/>
      <c r="DV28" s="612"/>
      <c r="DW28" s="615">
        <v>15</v>
      </c>
      <c r="DX28" s="641"/>
      <c r="DY28" s="641"/>
      <c r="DZ28" s="641"/>
      <c r="EA28" s="641"/>
      <c r="EB28" s="641"/>
      <c r="EC28" s="642"/>
    </row>
    <row r="29" spans="2:133" ht="11.25" customHeight="1">
      <c r="B29" s="607" t="s">
        <v>291</v>
      </c>
      <c r="C29" s="608"/>
      <c r="D29" s="608"/>
      <c r="E29" s="608"/>
      <c r="F29" s="608"/>
      <c r="G29" s="608"/>
      <c r="H29" s="608"/>
      <c r="I29" s="608"/>
      <c r="J29" s="608"/>
      <c r="K29" s="608"/>
      <c r="L29" s="608"/>
      <c r="M29" s="608"/>
      <c r="N29" s="608"/>
      <c r="O29" s="608"/>
      <c r="P29" s="608"/>
      <c r="Q29" s="609"/>
      <c r="R29" s="610">
        <v>152658</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2734826</v>
      </c>
      <c r="CS29" s="643"/>
      <c r="CT29" s="643"/>
      <c r="CU29" s="643"/>
      <c r="CV29" s="643"/>
      <c r="CW29" s="643"/>
      <c r="CX29" s="643"/>
      <c r="CY29" s="644"/>
      <c r="CZ29" s="615">
        <v>8.4</v>
      </c>
      <c r="DA29" s="641"/>
      <c r="DB29" s="641"/>
      <c r="DC29" s="645"/>
      <c r="DD29" s="619">
        <v>2723472</v>
      </c>
      <c r="DE29" s="643"/>
      <c r="DF29" s="643"/>
      <c r="DG29" s="643"/>
      <c r="DH29" s="643"/>
      <c r="DI29" s="643"/>
      <c r="DJ29" s="643"/>
      <c r="DK29" s="644"/>
      <c r="DL29" s="619">
        <v>2723472</v>
      </c>
      <c r="DM29" s="643"/>
      <c r="DN29" s="643"/>
      <c r="DO29" s="643"/>
      <c r="DP29" s="643"/>
      <c r="DQ29" s="643"/>
      <c r="DR29" s="643"/>
      <c r="DS29" s="643"/>
      <c r="DT29" s="643"/>
      <c r="DU29" s="643"/>
      <c r="DV29" s="644"/>
      <c r="DW29" s="615">
        <v>15</v>
      </c>
      <c r="DX29" s="641"/>
      <c r="DY29" s="641"/>
      <c r="DZ29" s="641"/>
      <c r="EA29" s="641"/>
      <c r="EB29" s="641"/>
      <c r="EC29" s="642"/>
    </row>
    <row r="30" spans="2:133" ht="11.25" customHeight="1">
      <c r="B30" s="607" t="s">
        <v>293</v>
      </c>
      <c r="C30" s="608"/>
      <c r="D30" s="608"/>
      <c r="E30" s="608"/>
      <c r="F30" s="608"/>
      <c r="G30" s="608"/>
      <c r="H30" s="608"/>
      <c r="I30" s="608"/>
      <c r="J30" s="608"/>
      <c r="K30" s="608"/>
      <c r="L30" s="608"/>
      <c r="M30" s="608"/>
      <c r="N30" s="608"/>
      <c r="O30" s="608"/>
      <c r="P30" s="608"/>
      <c r="Q30" s="609"/>
      <c r="R30" s="610">
        <v>3752187</v>
      </c>
      <c r="S30" s="611"/>
      <c r="T30" s="611"/>
      <c r="U30" s="611"/>
      <c r="V30" s="611"/>
      <c r="W30" s="611"/>
      <c r="X30" s="611"/>
      <c r="Y30" s="612"/>
      <c r="Z30" s="613">
        <v>10.7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2672244</v>
      </c>
      <c r="CS30" s="611"/>
      <c r="CT30" s="611"/>
      <c r="CU30" s="611"/>
      <c r="CV30" s="611"/>
      <c r="CW30" s="611"/>
      <c r="CX30" s="611"/>
      <c r="CY30" s="612"/>
      <c r="CZ30" s="615">
        <v>8.1999999999999993</v>
      </c>
      <c r="DA30" s="641"/>
      <c r="DB30" s="641"/>
      <c r="DC30" s="645"/>
      <c r="DD30" s="619">
        <v>2660890</v>
      </c>
      <c r="DE30" s="611"/>
      <c r="DF30" s="611"/>
      <c r="DG30" s="611"/>
      <c r="DH30" s="611"/>
      <c r="DI30" s="611"/>
      <c r="DJ30" s="611"/>
      <c r="DK30" s="612"/>
      <c r="DL30" s="619">
        <v>2660890</v>
      </c>
      <c r="DM30" s="611"/>
      <c r="DN30" s="611"/>
      <c r="DO30" s="611"/>
      <c r="DP30" s="611"/>
      <c r="DQ30" s="611"/>
      <c r="DR30" s="611"/>
      <c r="DS30" s="611"/>
      <c r="DT30" s="611"/>
      <c r="DU30" s="611"/>
      <c r="DV30" s="612"/>
      <c r="DW30" s="615">
        <v>14.6</v>
      </c>
      <c r="DX30" s="641"/>
      <c r="DY30" s="641"/>
      <c r="DZ30" s="641"/>
      <c r="EA30" s="641"/>
      <c r="EB30" s="641"/>
      <c r="EC30" s="642"/>
    </row>
    <row r="31" spans="2:133" ht="11.25" customHeight="1">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97.2</v>
      </c>
      <c r="BN31" s="654"/>
      <c r="BO31" s="654"/>
      <c r="BP31" s="654"/>
      <c r="BQ31" s="655"/>
      <c r="BR31" s="666">
        <v>99.2</v>
      </c>
      <c r="BS31" s="654"/>
      <c r="BT31" s="654"/>
      <c r="BU31" s="654"/>
      <c r="BV31" s="654"/>
      <c r="BW31" s="654"/>
      <c r="BX31" s="605">
        <v>97</v>
      </c>
      <c r="BY31" s="654"/>
      <c r="BZ31" s="654"/>
      <c r="CA31" s="654"/>
      <c r="CB31" s="655"/>
      <c r="CD31" s="648"/>
      <c r="CE31" s="649"/>
      <c r="CF31" s="607" t="s">
        <v>300</v>
      </c>
      <c r="CG31" s="608"/>
      <c r="CH31" s="608"/>
      <c r="CI31" s="608"/>
      <c r="CJ31" s="608"/>
      <c r="CK31" s="608"/>
      <c r="CL31" s="608"/>
      <c r="CM31" s="608"/>
      <c r="CN31" s="608"/>
      <c r="CO31" s="608"/>
      <c r="CP31" s="608"/>
      <c r="CQ31" s="609"/>
      <c r="CR31" s="610">
        <v>62582</v>
      </c>
      <c r="CS31" s="643"/>
      <c r="CT31" s="643"/>
      <c r="CU31" s="643"/>
      <c r="CV31" s="643"/>
      <c r="CW31" s="643"/>
      <c r="CX31" s="643"/>
      <c r="CY31" s="644"/>
      <c r="CZ31" s="615">
        <v>0.2</v>
      </c>
      <c r="DA31" s="641"/>
      <c r="DB31" s="641"/>
      <c r="DC31" s="645"/>
      <c r="DD31" s="619">
        <v>62582</v>
      </c>
      <c r="DE31" s="643"/>
      <c r="DF31" s="643"/>
      <c r="DG31" s="643"/>
      <c r="DH31" s="643"/>
      <c r="DI31" s="643"/>
      <c r="DJ31" s="643"/>
      <c r="DK31" s="644"/>
      <c r="DL31" s="619">
        <v>62582</v>
      </c>
      <c r="DM31" s="643"/>
      <c r="DN31" s="643"/>
      <c r="DO31" s="643"/>
      <c r="DP31" s="643"/>
      <c r="DQ31" s="643"/>
      <c r="DR31" s="643"/>
      <c r="DS31" s="643"/>
      <c r="DT31" s="643"/>
      <c r="DU31" s="643"/>
      <c r="DV31" s="644"/>
      <c r="DW31" s="615">
        <v>0.3</v>
      </c>
      <c r="DX31" s="641"/>
      <c r="DY31" s="641"/>
      <c r="DZ31" s="641"/>
      <c r="EA31" s="641"/>
      <c r="EB31" s="641"/>
      <c r="EC31" s="642"/>
    </row>
    <row r="32" spans="2:133" ht="11.25" customHeight="1">
      <c r="B32" s="607" t="s">
        <v>301</v>
      </c>
      <c r="C32" s="608"/>
      <c r="D32" s="608"/>
      <c r="E32" s="608"/>
      <c r="F32" s="608"/>
      <c r="G32" s="608"/>
      <c r="H32" s="608"/>
      <c r="I32" s="608"/>
      <c r="J32" s="608"/>
      <c r="K32" s="608"/>
      <c r="L32" s="608"/>
      <c r="M32" s="608"/>
      <c r="N32" s="608"/>
      <c r="O32" s="608"/>
      <c r="P32" s="608"/>
      <c r="Q32" s="609"/>
      <c r="R32" s="610">
        <v>1963284</v>
      </c>
      <c r="S32" s="611"/>
      <c r="T32" s="611"/>
      <c r="U32" s="611"/>
      <c r="V32" s="611"/>
      <c r="W32" s="611"/>
      <c r="X32" s="611"/>
      <c r="Y32" s="612"/>
      <c r="Z32" s="613">
        <v>5.6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3"/>
      <c r="BI32" s="643"/>
      <c r="BJ32" s="643"/>
      <c r="BK32" s="643"/>
      <c r="BL32" s="643"/>
      <c r="BM32" s="616">
        <v>97.5</v>
      </c>
      <c r="BN32" s="643"/>
      <c r="BO32" s="643"/>
      <c r="BP32" s="643"/>
      <c r="BQ32" s="665"/>
      <c r="BR32" s="667">
        <v>99.2</v>
      </c>
      <c r="BS32" s="643"/>
      <c r="BT32" s="643"/>
      <c r="BU32" s="643"/>
      <c r="BV32" s="643"/>
      <c r="BW32" s="643"/>
      <c r="BX32" s="616">
        <v>97.5</v>
      </c>
      <c r="BY32" s="643"/>
      <c r="BZ32" s="643"/>
      <c r="CA32" s="643"/>
      <c r="CB32" s="665"/>
      <c r="CD32" s="650"/>
      <c r="CE32" s="651"/>
      <c r="CF32" s="607" t="s">
        <v>304</v>
      </c>
      <c r="CG32" s="608"/>
      <c r="CH32" s="608"/>
      <c r="CI32" s="608"/>
      <c r="CJ32" s="608"/>
      <c r="CK32" s="608"/>
      <c r="CL32" s="608"/>
      <c r="CM32" s="608"/>
      <c r="CN32" s="608"/>
      <c r="CO32" s="608"/>
      <c r="CP32" s="608"/>
      <c r="CQ32" s="609"/>
      <c r="CR32" s="610">
        <v>2135</v>
      </c>
      <c r="CS32" s="611"/>
      <c r="CT32" s="611"/>
      <c r="CU32" s="611"/>
      <c r="CV32" s="611"/>
      <c r="CW32" s="611"/>
      <c r="CX32" s="611"/>
      <c r="CY32" s="612"/>
      <c r="CZ32" s="615">
        <v>0</v>
      </c>
      <c r="DA32" s="641"/>
      <c r="DB32" s="641"/>
      <c r="DC32" s="645"/>
      <c r="DD32" s="619">
        <v>2135</v>
      </c>
      <c r="DE32" s="611"/>
      <c r="DF32" s="611"/>
      <c r="DG32" s="611"/>
      <c r="DH32" s="611"/>
      <c r="DI32" s="611"/>
      <c r="DJ32" s="611"/>
      <c r="DK32" s="612"/>
      <c r="DL32" s="619">
        <v>2135</v>
      </c>
      <c r="DM32" s="611"/>
      <c r="DN32" s="611"/>
      <c r="DO32" s="611"/>
      <c r="DP32" s="611"/>
      <c r="DQ32" s="611"/>
      <c r="DR32" s="611"/>
      <c r="DS32" s="611"/>
      <c r="DT32" s="611"/>
      <c r="DU32" s="611"/>
      <c r="DV32" s="612"/>
      <c r="DW32" s="615">
        <v>0</v>
      </c>
      <c r="DX32" s="641"/>
      <c r="DY32" s="641"/>
      <c r="DZ32" s="641"/>
      <c r="EA32" s="641"/>
      <c r="EB32" s="641"/>
      <c r="EC32" s="642"/>
    </row>
    <row r="33" spans="2:133" ht="11.25" customHeight="1">
      <c r="B33" s="607" t="s">
        <v>305</v>
      </c>
      <c r="C33" s="608"/>
      <c r="D33" s="608"/>
      <c r="E33" s="608"/>
      <c r="F33" s="608"/>
      <c r="G33" s="608"/>
      <c r="H33" s="608"/>
      <c r="I33" s="608"/>
      <c r="J33" s="608"/>
      <c r="K33" s="608"/>
      <c r="L33" s="608"/>
      <c r="M33" s="608"/>
      <c r="N33" s="608"/>
      <c r="O33" s="608"/>
      <c r="P33" s="608"/>
      <c r="Q33" s="609"/>
      <c r="R33" s="610">
        <v>571465</v>
      </c>
      <c r="S33" s="611"/>
      <c r="T33" s="611"/>
      <c r="U33" s="611"/>
      <c r="V33" s="611"/>
      <c r="W33" s="611"/>
      <c r="X33" s="611"/>
      <c r="Y33" s="612"/>
      <c r="Z33" s="613">
        <v>1.6</v>
      </c>
      <c r="AA33" s="613"/>
      <c r="AB33" s="613"/>
      <c r="AC33" s="613"/>
      <c r="AD33" s="614">
        <v>45894</v>
      </c>
      <c r="AE33" s="614"/>
      <c r="AF33" s="614"/>
      <c r="AG33" s="614"/>
      <c r="AH33" s="614"/>
      <c r="AI33" s="614"/>
      <c r="AJ33" s="614"/>
      <c r="AK33" s="614"/>
      <c r="AL33" s="615">
        <v>0.3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99.2</v>
      </c>
      <c r="BH33" s="669"/>
      <c r="BI33" s="669"/>
      <c r="BJ33" s="669"/>
      <c r="BK33" s="669"/>
      <c r="BL33" s="669"/>
      <c r="BM33" s="670">
        <v>96.6</v>
      </c>
      <c r="BN33" s="669"/>
      <c r="BO33" s="669"/>
      <c r="BP33" s="669"/>
      <c r="BQ33" s="671"/>
      <c r="BR33" s="668">
        <v>99.2</v>
      </c>
      <c r="BS33" s="669"/>
      <c r="BT33" s="669"/>
      <c r="BU33" s="669"/>
      <c r="BV33" s="669"/>
      <c r="BW33" s="669"/>
      <c r="BX33" s="670">
        <v>96.3</v>
      </c>
      <c r="BY33" s="669"/>
      <c r="BZ33" s="669"/>
      <c r="CA33" s="669"/>
      <c r="CB33" s="671"/>
      <c r="CD33" s="607" t="s">
        <v>307</v>
      </c>
      <c r="CE33" s="608"/>
      <c r="CF33" s="608"/>
      <c r="CG33" s="608"/>
      <c r="CH33" s="608"/>
      <c r="CI33" s="608"/>
      <c r="CJ33" s="608"/>
      <c r="CK33" s="608"/>
      <c r="CL33" s="608"/>
      <c r="CM33" s="608"/>
      <c r="CN33" s="608"/>
      <c r="CO33" s="608"/>
      <c r="CP33" s="608"/>
      <c r="CQ33" s="609"/>
      <c r="CR33" s="610">
        <v>14072667</v>
      </c>
      <c r="CS33" s="643"/>
      <c r="CT33" s="643"/>
      <c r="CU33" s="643"/>
      <c r="CV33" s="643"/>
      <c r="CW33" s="643"/>
      <c r="CX33" s="643"/>
      <c r="CY33" s="644"/>
      <c r="CZ33" s="615">
        <v>43</v>
      </c>
      <c r="DA33" s="641"/>
      <c r="DB33" s="641"/>
      <c r="DC33" s="645"/>
      <c r="DD33" s="619">
        <v>10431995</v>
      </c>
      <c r="DE33" s="643"/>
      <c r="DF33" s="643"/>
      <c r="DG33" s="643"/>
      <c r="DH33" s="643"/>
      <c r="DI33" s="643"/>
      <c r="DJ33" s="643"/>
      <c r="DK33" s="644"/>
      <c r="DL33" s="619">
        <v>7310398</v>
      </c>
      <c r="DM33" s="643"/>
      <c r="DN33" s="643"/>
      <c r="DO33" s="643"/>
      <c r="DP33" s="643"/>
      <c r="DQ33" s="643"/>
      <c r="DR33" s="643"/>
      <c r="DS33" s="643"/>
      <c r="DT33" s="643"/>
      <c r="DU33" s="643"/>
      <c r="DV33" s="644"/>
      <c r="DW33" s="615">
        <v>40.200000000000003</v>
      </c>
      <c r="DX33" s="641"/>
      <c r="DY33" s="641"/>
      <c r="DZ33" s="641"/>
      <c r="EA33" s="641"/>
      <c r="EB33" s="641"/>
      <c r="EC33" s="642"/>
    </row>
    <row r="34" spans="2:133" ht="11.25" customHeight="1">
      <c r="B34" s="607" t="s">
        <v>308</v>
      </c>
      <c r="C34" s="608"/>
      <c r="D34" s="608"/>
      <c r="E34" s="608"/>
      <c r="F34" s="608"/>
      <c r="G34" s="608"/>
      <c r="H34" s="608"/>
      <c r="I34" s="608"/>
      <c r="J34" s="608"/>
      <c r="K34" s="608"/>
      <c r="L34" s="608"/>
      <c r="M34" s="608"/>
      <c r="N34" s="608"/>
      <c r="O34" s="608"/>
      <c r="P34" s="608"/>
      <c r="Q34" s="609"/>
      <c r="R34" s="610">
        <v>333845</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5126590</v>
      </c>
      <c r="CS34" s="611"/>
      <c r="CT34" s="611"/>
      <c r="CU34" s="611"/>
      <c r="CV34" s="611"/>
      <c r="CW34" s="611"/>
      <c r="CX34" s="611"/>
      <c r="CY34" s="612"/>
      <c r="CZ34" s="615">
        <v>15.7</v>
      </c>
      <c r="DA34" s="641"/>
      <c r="DB34" s="641"/>
      <c r="DC34" s="645"/>
      <c r="DD34" s="619">
        <v>3797911</v>
      </c>
      <c r="DE34" s="611"/>
      <c r="DF34" s="611"/>
      <c r="DG34" s="611"/>
      <c r="DH34" s="611"/>
      <c r="DI34" s="611"/>
      <c r="DJ34" s="611"/>
      <c r="DK34" s="612"/>
      <c r="DL34" s="619">
        <v>3161036</v>
      </c>
      <c r="DM34" s="611"/>
      <c r="DN34" s="611"/>
      <c r="DO34" s="611"/>
      <c r="DP34" s="611"/>
      <c r="DQ34" s="611"/>
      <c r="DR34" s="611"/>
      <c r="DS34" s="611"/>
      <c r="DT34" s="611"/>
      <c r="DU34" s="611"/>
      <c r="DV34" s="612"/>
      <c r="DW34" s="615">
        <v>17.399999999999999</v>
      </c>
      <c r="DX34" s="641"/>
      <c r="DY34" s="641"/>
      <c r="DZ34" s="641"/>
      <c r="EA34" s="641"/>
      <c r="EB34" s="641"/>
      <c r="EC34" s="642"/>
    </row>
    <row r="35" spans="2:133" ht="11.25" customHeight="1">
      <c r="B35" s="607" t="s">
        <v>310</v>
      </c>
      <c r="C35" s="608"/>
      <c r="D35" s="608"/>
      <c r="E35" s="608"/>
      <c r="F35" s="608"/>
      <c r="G35" s="608"/>
      <c r="H35" s="608"/>
      <c r="I35" s="608"/>
      <c r="J35" s="608"/>
      <c r="K35" s="608"/>
      <c r="L35" s="608"/>
      <c r="M35" s="608"/>
      <c r="N35" s="608"/>
      <c r="O35" s="608"/>
      <c r="P35" s="608"/>
      <c r="Q35" s="609"/>
      <c r="R35" s="610">
        <v>1459858</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692509</v>
      </c>
      <c r="CS35" s="643"/>
      <c r="CT35" s="643"/>
      <c r="CU35" s="643"/>
      <c r="CV35" s="643"/>
      <c r="CW35" s="643"/>
      <c r="CX35" s="643"/>
      <c r="CY35" s="644"/>
      <c r="CZ35" s="615">
        <v>2.1</v>
      </c>
      <c r="DA35" s="641"/>
      <c r="DB35" s="641"/>
      <c r="DC35" s="645"/>
      <c r="DD35" s="619">
        <v>246197</v>
      </c>
      <c r="DE35" s="643"/>
      <c r="DF35" s="643"/>
      <c r="DG35" s="643"/>
      <c r="DH35" s="643"/>
      <c r="DI35" s="643"/>
      <c r="DJ35" s="643"/>
      <c r="DK35" s="644"/>
      <c r="DL35" s="619">
        <v>246197</v>
      </c>
      <c r="DM35" s="643"/>
      <c r="DN35" s="643"/>
      <c r="DO35" s="643"/>
      <c r="DP35" s="643"/>
      <c r="DQ35" s="643"/>
      <c r="DR35" s="643"/>
      <c r="DS35" s="643"/>
      <c r="DT35" s="643"/>
      <c r="DU35" s="643"/>
      <c r="DV35" s="644"/>
      <c r="DW35" s="615">
        <v>1.4</v>
      </c>
      <c r="DX35" s="641"/>
      <c r="DY35" s="641"/>
      <c r="DZ35" s="641"/>
      <c r="EA35" s="641"/>
      <c r="EB35" s="641"/>
      <c r="EC35" s="642"/>
    </row>
    <row r="36" spans="2:133" ht="11.25" customHeight="1">
      <c r="B36" s="607" t="s">
        <v>314</v>
      </c>
      <c r="C36" s="608"/>
      <c r="D36" s="608"/>
      <c r="E36" s="608"/>
      <c r="F36" s="608"/>
      <c r="G36" s="608"/>
      <c r="H36" s="608"/>
      <c r="I36" s="608"/>
      <c r="J36" s="608"/>
      <c r="K36" s="608"/>
      <c r="L36" s="608"/>
      <c r="M36" s="608"/>
      <c r="N36" s="608"/>
      <c r="O36" s="608"/>
      <c r="P36" s="608"/>
      <c r="Q36" s="609"/>
      <c r="R36" s="610">
        <v>1882754</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4392519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97996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3878385</v>
      </c>
      <c r="CS36" s="611"/>
      <c r="CT36" s="611"/>
      <c r="CU36" s="611"/>
      <c r="CV36" s="611"/>
      <c r="CW36" s="611"/>
      <c r="CX36" s="611"/>
      <c r="CY36" s="612"/>
      <c r="CZ36" s="615">
        <v>11.9</v>
      </c>
      <c r="DA36" s="641"/>
      <c r="DB36" s="641"/>
      <c r="DC36" s="645"/>
      <c r="DD36" s="619">
        <v>3084958</v>
      </c>
      <c r="DE36" s="611"/>
      <c r="DF36" s="611"/>
      <c r="DG36" s="611"/>
      <c r="DH36" s="611"/>
      <c r="DI36" s="611"/>
      <c r="DJ36" s="611"/>
      <c r="DK36" s="612"/>
      <c r="DL36" s="619">
        <v>1975039</v>
      </c>
      <c r="DM36" s="611"/>
      <c r="DN36" s="611"/>
      <c r="DO36" s="611"/>
      <c r="DP36" s="611"/>
      <c r="DQ36" s="611"/>
      <c r="DR36" s="611"/>
      <c r="DS36" s="611"/>
      <c r="DT36" s="611"/>
      <c r="DU36" s="611"/>
      <c r="DV36" s="612"/>
      <c r="DW36" s="615">
        <v>10.9</v>
      </c>
      <c r="DX36" s="641"/>
      <c r="DY36" s="641"/>
      <c r="DZ36" s="641"/>
      <c r="EA36" s="641"/>
      <c r="EB36" s="641"/>
      <c r="EC36" s="642"/>
    </row>
    <row r="37" spans="2:133" ht="11.25" customHeight="1">
      <c r="B37" s="607" t="s">
        <v>318</v>
      </c>
      <c r="C37" s="608"/>
      <c r="D37" s="608"/>
      <c r="E37" s="608"/>
      <c r="F37" s="608"/>
      <c r="G37" s="608"/>
      <c r="H37" s="608"/>
      <c r="I37" s="608"/>
      <c r="J37" s="608"/>
      <c r="K37" s="608"/>
      <c r="L37" s="608"/>
      <c r="M37" s="608"/>
      <c r="N37" s="608"/>
      <c r="O37" s="608"/>
      <c r="P37" s="608"/>
      <c r="Q37" s="609"/>
      <c r="R37" s="610">
        <v>799314</v>
      </c>
      <c r="S37" s="611"/>
      <c r="T37" s="611"/>
      <c r="U37" s="611"/>
      <c r="V37" s="611"/>
      <c r="W37" s="611"/>
      <c r="X37" s="611"/>
      <c r="Y37" s="612"/>
      <c r="Z37" s="613">
        <v>2.2999999999999998</v>
      </c>
      <c r="AA37" s="613"/>
      <c r="AB37" s="613"/>
      <c r="AC37" s="613"/>
      <c r="AD37" s="614">
        <v>6780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885915</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65738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7819</v>
      </c>
      <c r="CS37" s="643"/>
      <c r="CT37" s="643"/>
      <c r="CU37" s="643"/>
      <c r="CV37" s="643"/>
      <c r="CW37" s="643"/>
      <c r="CX37" s="643"/>
      <c r="CY37" s="644"/>
      <c r="CZ37" s="615">
        <v>0</v>
      </c>
      <c r="DA37" s="641"/>
      <c r="DB37" s="641"/>
      <c r="DC37" s="645"/>
      <c r="DD37" s="619">
        <v>7819</v>
      </c>
      <c r="DE37" s="643"/>
      <c r="DF37" s="643"/>
      <c r="DG37" s="643"/>
      <c r="DH37" s="643"/>
      <c r="DI37" s="643"/>
      <c r="DJ37" s="643"/>
      <c r="DK37" s="644"/>
      <c r="DL37" s="619">
        <v>6768</v>
      </c>
      <c r="DM37" s="643"/>
      <c r="DN37" s="643"/>
      <c r="DO37" s="643"/>
      <c r="DP37" s="643"/>
      <c r="DQ37" s="643"/>
      <c r="DR37" s="643"/>
      <c r="DS37" s="643"/>
      <c r="DT37" s="643"/>
      <c r="DU37" s="643"/>
      <c r="DV37" s="644"/>
      <c r="DW37" s="615">
        <v>0</v>
      </c>
      <c r="DX37" s="641"/>
      <c r="DY37" s="641"/>
      <c r="DZ37" s="641"/>
      <c r="EA37" s="641"/>
      <c r="EB37" s="641"/>
      <c r="EC37" s="642"/>
    </row>
    <row r="38" spans="2:133" ht="11.25" customHeight="1">
      <c r="B38" s="607" t="s">
        <v>322</v>
      </c>
      <c r="C38" s="608"/>
      <c r="D38" s="608"/>
      <c r="E38" s="608"/>
      <c r="F38" s="608"/>
      <c r="G38" s="608"/>
      <c r="H38" s="608"/>
      <c r="I38" s="608"/>
      <c r="J38" s="608"/>
      <c r="K38" s="608"/>
      <c r="L38" s="608"/>
      <c r="M38" s="608"/>
      <c r="N38" s="608"/>
      <c r="O38" s="608"/>
      <c r="P38" s="608"/>
      <c r="Q38" s="609"/>
      <c r="R38" s="610">
        <v>3881700</v>
      </c>
      <c r="S38" s="611"/>
      <c r="T38" s="611"/>
      <c r="U38" s="611"/>
      <c r="V38" s="611"/>
      <c r="W38" s="611"/>
      <c r="X38" s="611"/>
      <c r="Y38" s="612"/>
      <c r="Z38" s="613">
        <v>11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872840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5633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2170574</v>
      </c>
      <c r="CS38" s="611"/>
      <c r="CT38" s="611"/>
      <c r="CU38" s="611"/>
      <c r="CV38" s="611"/>
      <c r="CW38" s="611"/>
      <c r="CX38" s="611"/>
      <c r="CY38" s="612"/>
      <c r="CZ38" s="615">
        <v>6.6</v>
      </c>
      <c r="DA38" s="641"/>
      <c r="DB38" s="641"/>
      <c r="DC38" s="645"/>
      <c r="DD38" s="619">
        <v>1821340</v>
      </c>
      <c r="DE38" s="611"/>
      <c r="DF38" s="611"/>
      <c r="DG38" s="611"/>
      <c r="DH38" s="611"/>
      <c r="DI38" s="611"/>
      <c r="DJ38" s="611"/>
      <c r="DK38" s="612"/>
      <c r="DL38" s="619">
        <v>1769893</v>
      </c>
      <c r="DM38" s="611"/>
      <c r="DN38" s="611"/>
      <c r="DO38" s="611"/>
      <c r="DP38" s="611"/>
      <c r="DQ38" s="611"/>
      <c r="DR38" s="611"/>
      <c r="DS38" s="611"/>
      <c r="DT38" s="611"/>
      <c r="DU38" s="611"/>
      <c r="DV38" s="612"/>
      <c r="DW38" s="615">
        <v>9.6999999999999993</v>
      </c>
      <c r="DX38" s="641"/>
      <c r="DY38" s="641"/>
      <c r="DZ38" s="641"/>
      <c r="EA38" s="641"/>
      <c r="EB38" s="641"/>
      <c r="EC38" s="642"/>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235638</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8248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1125460</v>
      </c>
      <c r="CS39" s="643"/>
      <c r="CT39" s="643"/>
      <c r="CU39" s="643"/>
      <c r="CV39" s="643"/>
      <c r="CW39" s="643"/>
      <c r="CX39" s="643"/>
      <c r="CY39" s="644"/>
      <c r="CZ39" s="615">
        <v>3.4</v>
      </c>
      <c r="DA39" s="641"/>
      <c r="DB39" s="641"/>
      <c r="DC39" s="645"/>
      <c r="DD39" s="619">
        <v>766260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c r="B40" s="607" t="s">
        <v>330</v>
      </c>
      <c r="C40" s="608"/>
      <c r="D40" s="608"/>
      <c r="E40" s="608"/>
      <c r="F40" s="608"/>
      <c r="G40" s="608"/>
      <c r="H40" s="608"/>
      <c r="I40" s="608"/>
      <c r="J40" s="608"/>
      <c r="K40" s="608"/>
      <c r="L40" s="608"/>
      <c r="M40" s="608"/>
      <c r="N40" s="608"/>
      <c r="O40" s="608"/>
      <c r="P40" s="608"/>
      <c r="Q40" s="609"/>
      <c r="R40" s="610">
        <v>53200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227552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104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1079149</v>
      </c>
      <c r="CS40" s="611"/>
      <c r="CT40" s="611"/>
      <c r="CU40" s="611"/>
      <c r="CV40" s="611"/>
      <c r="CW40" s="611"/>
      <c r="CX40" s="611"/>
      <c r="CY40" s="612"/>
      <c r="CZ40" s="615">
        <v>3.3</v>
      </c>
      <c r="DA40" s="641"/>
      <c r="DB40" s="641"/>
      <c r="DC40" s="645"/>
      <c r="DD40" s="619">
        <v>715329</v>
      </c>
      <c r="DE40" s="611"/>
      <c r="DF40" s="611"/>
      <c r="DG40" s="611"/>
      <c r="DH40" s="611"/>
      <c r="DI40" s="611"/>
      <c r="DJ40" s="611"/>
      <c r="DK40" s="612"/>
      <c r="DL40" s="619">
        <v>158233</v>
      </c>
      <c r="DM40" s="611"/>
      <c r="DN40" s="611"/>
      <c r="DO40" s="611"/>
      <c r="DP40" s="611"/>
      <c r="DQ40" s="611"/>
      <c r="DR40" s="611"/>
      <c r="DS40" s="611"/>
      <c r="DT40" s="611"/>
      <c r="DU40" s="611"/>
      <c r="DV40" s="612"/>
      <c r="DW40" s="615">
        <v>0.9</v>
      </c>
      <c r="DX40" s="641"/>
      <c r="DY40" s="641"/>
      <c r="DZ40" s="641"/>
      <c r="EA40" s="641"/>
      <c r="EB40" s="641"/>
      <c r="EC40" s="642"/>
    </row>
    <row r="41" spans="2:133" ht="11.25" customHeight="1">
      <c r="B41" s="631" t="s">
        <v>335</v>
      </c>
      <c r="C41" s="632"/>
      <c r="D41" s="632"/>
      <c r="E41" s="632"/>
      <c r="F41" s="632"/>
      <c r="G41" s="632"/>
      <c r="H41" s="632"/>
      <c r="I41" s="632"/>
      <c r="J41" s="632"/>
      <c r="K41" s="632"/>
      <c r="L41" s="632"/>
      <c r="M41" s="632"/>
      <c r="N41" s="632"/>
      <c r="O41" s="632"/>
      <c r="P41" s="632"/>
      <c r="Q41" s="633"/>
      <c r="R41" s="682">
        <v>35132941</v>
      </c>
      <c r="S41" s="683"/>
      <c r="T41" s="683"/>
      <c r="U41" s="683"/>
      <c r="V41" s="683"/>
      <c r="W41" s="683"/>
      <c r="X41" s="683"/>
      <c r="Y41" s="687"/>
      <c r="Z41" s="688">
        <v>100</v>
      </c>
      <c r="AA41" s="688"/>
      <c r="AB41" s="688"/>
      <c r="AC41" s="688"/>
      <c r="AD41" s="689">
        <v>18129270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420581</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331</v>
      </c>
      <c r="AR42" s="680"/>
      <c r="AS42" s="680"/>
      <c r="AT42" s="680"/>
      <c r="AU42" s="680"/>
      <c r="AV42" s="680"/>
      <c r="AW42" s="680"/>
      <c r="AX42" s="680"/>
      <c r="AY42" s="681"/>
      <c r="AZ42" s="682">
        <v>1749993</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399</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6134496</v>
      </c>
      <c r="CS42" s="643"/>
      <c r="CT42" s="643"/>
      <c r="CU42" s="643"/>
      <c r="CV42" s="643"/>
      <c r="CW42" s="643"/>
      <c r="CX42" s="643"/>
      <c r="CY42" s="644"/>
      <c r="CZ42" s="615">
        <v>18.8</v>
      </c>
      <c r="DA42" s="641"/>
      <c r="DB42" s="641"/>
      <c r="DC42" s="645"/>
      <c r="DD42" s="619">
        <v>1328120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341</v>
      </c>
      <c r="CD43" s="607" t="s">
        <v>342</v>
      </c>
      <c r="CE43" s="608"/>
      <c r="CF43" s="608"/>
      <c r="CG43" s="608"/>
      <c r="CH43" s="608"/>
      <c r="CI43" s="608"/>
      <c r="CJ43" s="608"/>
      <c r="CK43" s="608"/>
      <c r="CL43" s="608"/>
      <c r="CM43" s="608"/>
      <c r="CN43" s="608"/>
      <c r="CO43" s="608"/>
      <c r="CP43" s="608"/>
      <c r="CQ43" s="609"/>
      <c r="CR43" s="610">
        <v>74982</v>
      </c>
      <c r="CS43" s="643"/>
      <c r="CT43" s="643"/>
      <c r="CU43" s="643"/>
      <c r="CV43" s="643"/>
      <c r="CW43" s="643"/>
      <c r="CX43" s="643"/>
      <c r="CY43" s="644"/>
      <c r="CZ43" s="615">
        <v>0.2</v>
      </c>
      <c r="DA43" s="641"/>
      <c r="DB43" s="641"/>
      <c r="DC43" s="645"/>
      <c r="DD43" s="619">
        <v>24982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5867215</v>
      </c>
      <c r="CS44" s="611"/>
      <c r="CT44" s="611"/>
      <c r="CU44" s="611"/>
      <c r="CV44" s="611"/>
      <c r="CW44" s="611"/>
      <c r="CX44" s="611"/>
      <c r="CY44" s="612"/>
      <c r="CZ44" s="615">
        <v>17.899999999999999</v>
      </c>
      <c r="DA44" s="616"/>
      <c r="DB44" s="616"/>
      <c r="DC44" s="622"/>
      <c r="DD44" s="619">
        <v>1255280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2701986</v>
      </c>
      <c r="CS45" s="643"/>
      <c r="CT45" s="643"/>
      <c r="CU45" s="643"/>
      <c r="CV45" s="643"/>
      <c r="CW45" s="643"/>
      <c r="CX45" s="643"/>
      <c r="CY45" s="644"/>
      <c r="CZ45" s="615">
        <v>8.3000000000000007</v>
      </c>
      <c r="DA45" s="641"/>
      <c r="DB45" s="641"/>
      <c r="DC45" s="645"/>
      <c r="DD45" s="619">
        <v>435632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347</v>
      </c>
      <c r="CG46" s="608"/>
      <c r="CH46" s="608"/>
      <c r="CI46" s="608"/>
      <c r="CJ46" s="608"/>
      <c r="CK46" s="608"/>
      <c r="CL46" s="608"/>
      <c r="CM46" s="608"/>
      <c r="CN46" s="608"/>
      <c r="CO46" s="608"/>
      <c r="CP46" s="608"/>
      <c r="CQ46" s="609"/>
      <c r="CR46" s="610">
        <v>3083144</v>
      </c>
      <c r="CS46" s="611"/>
      <c r="CT46" s="611"/>
      <c r="CU46" s="611"/>
      <c r="CV46" s="611"/>
      <c r="CW46" s="611"/>
      <c r="CX46" s="611"/>
      <c r="CY46" s="612"/>
      <c r="CZ46" s="615">
        <v>9.4</v>
      </c>
      <c r="DA46" s="616"/>
      <c r="DB46" s="616"/>
      <c r="DC46" s="622"/>
      <c r="DD46" s="619">
        <v>756241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348</v>
      </c>
      <c r="CG47" s="608"/>
      <c r="CH47" s="608"/>
      <c r="CI47" s="608"/>
      <c r="CJ47" s="608"/>
      <c r="CK47" s="608"/>
      <c r="CL47" s="608"/>
      <c r="CM47" s="608"/>
      <c r="CN47" s="608"/>
      <c r="CO47" s="608"/>
      <c r="CP47" s="608"/>
      <c r="CQ47" s="609"/>
      <c r="CR47" s="610">
        <v>267281</v>
      </c>
      <c r="CS47" s="643"/>
      <c r="CT47" s="643"/>
      <c r="CU47" s="643"/>
      <c r="CV47" s="643"/>
      <c r="CW47" s="643"/>
      <c r="CX47" s="643"/>
      <c r="CY47" s="644"/>
      <c r="CZ47" s="615">
        <v>0.8</v>
      </c>
      <c r="DA47" s="641"/>
      <c r="DB47" s="641"/>
      <c r="DC47" s="645"/>
      <c r="DD47" s="619">
        <v>72840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350</v>
      </c>
      <c r="CE49" s="632"/>
      <c r="CF49" s="632"/>
      <c r="CG49" s="632"/>
      <c r="CH49" s="632"/>
      <c r="CI49" s="632"/>
      <c r="CJ49" s="632"/>
      <c r="CK49" s="632"/>
      <c r="CL49" s="632"/>
      <c r="CM49" s="632"/>
      <c r="CN49" s="632"/>
      <c r="CO49" s="632"/>
      <c r="CP49" s="632"/>
      <c r="CQ49" s="633"/>
      <c r="CR49" s="682">
        <v>32716644</v>
      </c>
      <c r="CS49" s="669"/>
      <c r="CT49" s="669"/>
      <c r="CU49" s="669"/>
      <c r="CV49" s="669"/>
      <c r="CW49" s="669"/>
      <c r="CX49" s="669"/>
      <c r="CY49" s="698"/>
      <c r="CZ49" s="690">
        <v>100</v>
      </c>
      <c r="DA49" s="699"/>
      <c r="DB49" s="699"/>
      <c r="DC49" s="700"/>
      <c r="DD49" s="701">
        <v>21664185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e5UoWW/h2BgGen4LSnhMLCwk0S4F27X8/ABJP0ZIYOFnVg0iGhMtyXE18hGgaeDI8UbarofeuPviJeFiuY/ag==" saltValue="1fT1GtREGfJNBR+gL7WT9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CR17" sqref="CR17:CV17"/>
    </sheetView>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c r="A7" s="219">
        <v>1</v>
      </c>
      <c r="B7" s="736" t="s">
        <v>373</v>
      </c>
      <c r="C7" s="737"/>
      <c r="D7" s="737"/>
      <c r="E7" s="737"/>
      <c r="F7" s="737"/>
      <c r="G7" s="737"/>
      <c r="H7" s="737"/>
      <c r="I7" s="737"/>
      <c r="J7" s="737"/>
      <c r="K7" s="737"/>
      <c r="L7" s="737"/>
      <c r="M7" s="737"/>
      <c r="N7" s="737"/>
      <c r="O7" s="737"/>
      <c r="P7" s="738"/>
      <c r="Q7" s="739">
        <v>35133</v>
      </c>
      <c r="R7" s="740"/>
      <c r="S7" s="740"/>
      <c r="T7" s="740"/>
      <c r="U7" s="740"/>
      <c r="V7" s="740">
        <v>32717</v>
      </c>
      <c r="W7" s="740"/>
      <c r="X7" s="740"/>
      <c r="Y7" s="740"/>
      <c r="Z7" s="740"/>
      <c r="AA7" s="740">
        <v>2416</v>
      </c>
      <c r="AB7" s="740"/>
      <c r="AC7" s="740"/>
      <c r="AD7" s="740"/>
      <c r="AE7" s="741"/>
      <c r="AF7" s="742">
        <v>1949</v>
      </c>
      <c r="AG7" s="743"/>
      <c r="AH7" s="743"/>
      <c r="AI7" s="743"/>
      <c r="AJ7" s="744"/>
      <c r="AK7" s="745">
        <v>1460</v>
      </c>
      <c r="AL7" s="746"/>
      <c r="AM7" s="746"/>
      <c r="AN7" s="746"/>
      <c r="AO7" s="746"/>
      <c r="AP7" s="746">
        <v>25030</v>
      </c>
      <c r="AQ7" s="746"/>
      <c r="AR7" s="746"/>
      <c r="AS7" s="746"/>
      <c r="AT7" s="746"/>
      <c r="AU7" s="747" t="s">
        <v>547</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548</v>
      </c>
      <c r="BT7" s="734"/>
      <c r="BU7" s="734"/>
      <c r="BV7" s="734"/>
      <c r="BW7" s="734"/>
      <c r="BX7" s="734"/>
      <c r="BY7" s="734"/>
      <c r="BZ7" s="734"/>
      <c r="CA7" s="734"/>
      <c r="CB7" s="734"/>
      <c r="CC7" s="734"/>
      <c r="CD7" s="734"/>
      <c r="CE7" s="734"/>
      <c r="CF7" s="734"/>
      <c r="CG7" s="749"/>
      <c r="CH7" s="730">
        <v>15</v>
      </c>
      <c r="CI7" s="731"/>
      <c r="CJ7" s="731"/>
      <c r="CK7" s="731"/>
      <c r="CL7" s="732"/>
      <c r="CM7" s="730">
        <v>45</v>
      </c>
      <c r="CN7" s="731"/>
      <c r="CO7" s="731"/>
      <c r="CP7" s="731"/>
      <c r="CQ7" s="732"/>
      <c r="CR7" s="730">
        <v>2</v>
      </c>
      <c r="CS7" s="731"/>
      <c r="CT7" s="731"/>
      <c r="CU7" s="731"/>
      <c r="CV7" s="732"/>
      <c r="CW7" s="730">
        <v>0</v>
      </c>
      <c r="CX7" s="731"/>
      <c r="CY7" s="731"/>
      <c r="CZ7" s="731"/>
      <c r="DA7" s="732"/>
      <c r="DB7" s="730" t="s">
        <v>549</v>
      </c>
      <c r="DC7" s="731"/>
      <c r="DD7" s="731"/>
      <c r="DE7" s="731"/>
      <c r="DF7" s="732"/>
      <c r="DG7" s="730" t="s">
        <v>549</v>
      </c>
      <c r="DH7" s="731"/>
      <c r="DI7" s="731"/>
      <c r="DJ7" s="731"/>
      <c r="DK7" s="732"/>
      <c r="DL7" s="730" t="s">
        <v>549</v>
      </c>
      <c r="DM7" s="731"/>
      <c r="DN7" s="731"/>
      <c r="DO7" s="731"/>
      <c r="DP7" s="732"/>
      <c r="DQ7" s="730" t="s">
        <v>549</v>
      </c>
      <c r="DR7" s="731"/>
      <c r="DS7" s="731"/>
      <c r="DT7" s="731"/>
      <c r="DU7" s="732"/>
      <c r="DV7" s="733"/>
      <c r="DW7" s="734"/>
      <c r="DX7" s="734"/>
      <c r="DY7" s="734"/>
      <c r="DZ7" s="735"/>
      <c r="EA7" s="217"/>
    </row>
    <row r="8" spans="1:131" s="218" customFormat="1" ht="26.25" customHeight="1">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550</v>
      </c>
      <c r="BT8" s="761"/>
      <c r="BU8" s="761"/>
      <c r="BV8" s="761"/>
      <c r="BW8" s="761"/>
      <c r="BX8" s="761"/>
      <c r="BY8" s="761"/>
      <c r="BZ8" s="761"/>
      <c r="CA8" s="761"/>
      <c r="CB8" s="761"/>
      <c r="CC8" s="761"/>
      <c r="CD8" s="761"/>
      <c r="CE8" s="761"/>
      <c r="CF8" s="761"/>
      <c r="CG8" s="762"/>
      <c r="CH8" s="763">
        <v>-2</v>
      </c>
      <c r="CI8" s="764"/>
      <c r="CJ8" s="764"/>
      <c r="CK8" s="764"/>
      <c r="CL8" s="765"/>
      <c r="CM8" s="763">
        <v>117</v>
      </c>
      <c r="CN8" s="764"/>
      <c r="CO8" s="764"/>
      <c r="CP8" s="764"/>
      <c r="CQ8" s="765"/>
      <c r="CR8" s="763">
        <v>71</v>
      </c>
      <c r="CS8" s="764"/>
      <c r="CT8" s="764"/>
      <c r="CU8" s="764"/>
      <c r="CV8" s="765"/>
      <c r="CW8" s="763">
        <v>0</v>
      </c>
      <c r="CX8" s="764"/>
      <c r="CY8" s="764"/>
      <c r="CZ8" s="764"/>
      <c r="DA8" s="765"/>
      <c r="DB8" s="763" t="s">
        <v>549</v>
      </c>
      <c r="DC8" s="764"/>
      <c r="DD8" s="764"/>
      <c r="DE8" s="764"/>
      <c r="DF8" s="765"/>
      <c r="DG8" s="763" t="s">
        <v>549</v>
      </c>
      <c r="DH8" s="764"/>
      <c r="DI8" s="764"/>
      <c r="DJ8" s="764"/>
      <c r="DK8" s="765"/>
      <c r="DL8" s="763" t="s">
        <v>549</v>
      </c>
      <c r="DM8" s="764"/>
      <c r="DN8" s="764"/>
      <c r="DO8" s="764"/>
      <c r="DP8" s="765"/>
      <c r="DQ8" s="763" t="s">
        <v>549</v>
      </c>
      <c r="DR8" s="764"/>
      <c r="DS8" s="764"/>
      <c r="DT8" s="764"/>
      <c r="DU8" s="765"/>
      <c r="DV8" s="760"/>
      <c r="DW8" s="761"/>
      <c r="DX8" s="761"/>
      <c r="DY8" s="761"/>
      <c r="DZ8" s="766"/>
      <c r="EA8" s="217"/>
    </row>
    <row r="9" spans="1:131" s="218" customFormat="1" ht="26.25" customHeight="1">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551</v>
      </c>
      <c r="BT9" s="761"/>
      <c r="BU9" s="761"/>
      <c r="BV9" s="761"/>
      <c r="BW9" s="761"/>
      <c r="BX9" s="761"/>
      <c r="BY9" s="761"/>
      <c r="BZ9" s="761"/>
      <c r="CA9" s="761"/>
      <c r="CB9" s="761"/>
      <c r="CC9" s="761"/>
      <c r="CD9" s="761"/>
      <c r="CE9" s="761"/>
      <c r="CF9" s="761"/>
      <c r="CG9" s="762"/>
      <c r="CH9" s="763">
        <v>0</v>
      </c>
      <c r="CI9" s="764"/>
      <c r="CJ9" s="764"/>
      <c r="CK9" s="764"/>
      <c r="CL9" s="765"/>
      <c r="CM9" s="763">
        <v>109</v>
      </c>
      <c r="CN9" s="764"/>
      <c r="CO9" s="764"/>
      <c r="CP9" s="764"/>
      <c r="CQ9" s="765"/>
      <c r="CR9" s="763">
        <v>19</v>
      </c>
      <c r="CS9" s="764"/>
      <c r="CT9" s="764"/>
      <c r="CU9" s="764"/>
      <c r="CV9" s="765"/>
      <c r="CW9" s="763">
        <v>11</v>
      </c>
      <c r="CX9" s="764"/>
      <c r="CY9" s="764"/>
      <c r="CZ9" s="764"/>
      <c r="DA9" s="765"/>
      <c r="DB9" s="763" t="s">
        <v>549</v>
      </c>
      <c r="DC9" s="764"/>
      <c r="DD9" s="764"/>
      <c r="DE9" s="764"/>
      <c r="DF9" s="765"/>
      <c r="DG9" s="763" t="s">
        <v>549</v>
      </c>
      <c r="DH9" s="764"/>
      <c r="DI9" s="764"/>
      <c r="DJ9" s="764"/>
      <c r="DK9" s="765"/>
      <c r="DL9" s="763" t="s">
        <v>549</v>
      </c>
      <c r="DM9" s="764"/>
      <c r="DN9" s="764"/>
      <c r="DO9" s="764"/>
      <c r="DP9" s="765"/>
      <c r="DQ9" s="763" t="s">
        <v>549</v>
      </c>
      <c r="DR9" s="764"/>
      <c r="DS9" s="764"/>
      <c r="DT9" s="764"/>
      <c r="DU9" s="765"/>
      <c r="DV9" s="760"/>
      <c r="DW9" s="761"/>
      <c r="DX9" s="761"/>
      <c r="DY9" s="761"/>
      <c r="DZ9" s="766"/>
      <c r="EA9" s="217"/>
    </row>
    <row r="10" spans="1:131" s="218" customFormat="1" ht="26.25" customHeight="1">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552</v>
      </c>
      <c r="BT10" s="761"/>
      <c r="BU10" s="761"/>
      <c r="BV10" s="761"/>
      <c r="BW10" s="761"/>
      <c r="BX10" s="761"/>
      <c r="BY10" s="761"/>
      <c r="BZ10" s="761"/>
      <c r="CA10" s="761"/>
      <c r="CB10" s="761"/>
      <c r="CC10" s="761"/>
      <c r="CD10" s="761"/>
      <c r="CE10" s="761"/>
      <c r="CF10" s="761"/>
      <c r="CG10" s="762"/>
      <c r="CH10" s="763">
        <v>0</v>
      </c>
      <c r="CI10" s="764"/>
      <c r="CJ10" s="764"/>
      <c r="CK10" s="764"/>
      <c r="CL10" s="765"/>
      <c r="CM10" s="763">
        <v>5</v>
      </c>
      <c r="CN10" s="764"/>
      <c r="CO10" s="764"/>
      <c r="CP10" s="764"/>
      <c r="CQ10" s="765"/>
      <c r="CR10" s="763">
        <v>5</v>
      </c>
      <c r="CS10" s="764"/>
      <c r="CT10" s="764"/>
      <c r="CU10" s="764"/>
      <c r="CV10" s="765"/>
      <c r="CW10" s="763">
        <v>0</v>
      </c>
      <c r="CX10" s="764"/>
      <c r="CY10" s="764"/>
      <c r="CZ10" s="764"/>
      <c r="DA10" s="765"/>
      <c r="DB10" s="763" t="s">
        <v>549</v>
      </c>
      <c r="DC10" s="764"/>
      <c r="DD10" s="764"/>
      <c r="DE10" s="764"/>
      <c r="DF10" s="765"/>
      <c r="DG10" s="763" t="s">
        <v>549</v>
      </c>
      <c r="DH10" s="764"/>
      <c r="DI10" s="764"/>
      <c r="DJ10" s="764"/>
      <c r="DK10" s="765"/>
      <c r="DL10" s="763" t="s">
        <v>549</v>
      </c>
      <c r="DM10" s="764"/>
      <c r="DN10" s="764"/>
      <c r="DO10" s="764"/>
      <c r="DP10" s="765"/>
      <c r="DQ10" s="763" t="s">
        <v>549</v>
      </c>
      <c r="DR10" s="764"/>
      <c r="DS10" s="764"/>
      <c r="DT10" s="764"/>
      <c r="DU10" s="765"/>
      <c r="DV10" s="760"/>
      <c r="DW10" s="761"/>
      <c r="DX10" s="761"/>
      <c r="DY10" s="761"/>
      <c r="DZ10" s="766"/>
      <c r="EA10" s="217"/>
    </row>
    <row r="11" spans="1:131" s="218" customFormat="1" ht="26.25" customHeight="1">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553</v>
      </c>
      <c r="BT11" s="761"/>
      <c r="BU11" s="761"/>
      <c r="BV11" s="761"/>
      <c r="BW11" s="761"/>
      <c r="BX11" s="761"/>
      <c r="BY11" s="761"/>
      <c r="BZ11" s="761"/>
      <c r="CA11" s="761"/>
      <c r="CB11" s="761"/>
      <c r="CC11" s="761"/>
      <c r="CD11" s="761"/>
      <c r="CE11" s="761"/>
      <c r="CF11" s="761"/>
      <c r="CG11" s="762"/>
      <c r="CH11" s="763">
        <v>9</v>
      </c>
      <c r="CI11" s="764"/>
      <c r="CJ11" s="764"/>
      <c r="CK11" s="764"/>
      <c r="CL11" s="765"/>
      <c r="CM11" s="763">
        <v>174</v>
      </c>
      <c r="CN11" s="764"/>
      <c r="CO11" s="764"/>
      <c r="CP11" s="764"/>
      <c r="CQ11" s="765"/>
      <c r="CR11" s="763">
        <v>100</v>
      </c>
      <c r="CS11" s="764"/>
      <c r="CT11" s="764"/>
      <c r="CU11" s="764"/>
      <c r="CV11" s="765"/>
      <c r="CW11" s="763">
        <v>0</v>
      </c>
      <c r="CX11" s="764"/>
      <c r="CY11" s="764"/>
      <c r="CZ11" s="764"/>
      <c r="DA11" s="765"/>
      <c r="DB11" s="763" t="s">
        <v>549</v>
      </c>
      <c r="DC11" s="764"/>
      <c r="DD11" s="764"/>
      <c r="DE11" s="764"/>
      <c r="DF11" s="765"/>
      <c r="DG11" s="763" t="s">
        <v>549</v>
      </c>
      <c r="DH11" s="764"/>
      <c r="DI11" s="764"/>
      <c r="DJ11" s="764"/>
      <c r="DK11" s="765"/>
      <c r="DL11" s="763" t="s">
        <v>549</v>
      </c>
      <c r="DM11" s="764"/>
      <c r="DN11" s="764"/>
      <c r="DO11" s="764"/>
      <c r="DP11" s="765"/>
      <c r="DQ11" s="763" t="s">
        <v>549</v>
      </c>
      <c r="DR11" s="764"/>
      <c r="DS11" s="764"/>
      <c r="DT11" s="764"/>
      <c r="DU11" s="765"/>
      <c r="DV11" s="760"/>
      <c r="DW11" s="761"/>
      <c r="DX11" s="761"/>
      <c r="DY11" s="761"/>
      <c r="DZ11" s="766"/>
      <c r="EA11" s="217"/>
    </row>
    <row r="12" spans="1:131" s="218" customFormat="1" ht="26.25" customHeight="1">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554</v>
      </c>
      <c r="BT12" s="761"/>
      <c r="BU12" s="761"/>
      <c r="BV12" s="761"/>
      <c r="BW12" s="761"/>
      <c r="BX12" s="761"/>
      <c r="BY12" s="761"/>
      <c r="BZ12" s="761"/>
      <c r="CA12" s="761"/>
      <c r="CB12" s="761"/>
      <c r="CC12" s="761"/>
      <c r="CD12" s="761"/>
      <c r="CE12" s="761"/>
      <c r="CF12" s="761"/>
      <c r="CG12" s="762"/>
      <c r="CH12" s="763">
        <v>0</v>
      </c>
      <c r="CI12" s="764"/>
      <c r="CJ12" s="764"/>
      <c r="CK12" s="764"/>
      <c r="CL12" s="765"/>
      <c r="CM12" s="763">
        <v>45</v>
      </c>
      <c r="CN12" s="764"/>
      <c r="CO12" s="764"/>
      <c r="CP12" s="764"/>
      <c r="CQ12" s="765"/>
      <c r="CR12" s="763">
        <v>5</v>
      </c>
      <c r="CS12" s="764"/>
      <c r="CT12" s="764"/>
      <c r="CU12" s="764"/>
      <c r="CV12" s="765"/>
      <c r="CW12" s="763">
        <v>0</v>
      </c>
      <c r="CX12" s="764"/>
      <c r="CY12" s="764"/>
      <c r="CZ12" s="764"/>
      <c r="DA12" s="765"/>
      <c r="DB12" s="763" t="s">
        <v>549</v>
      </c>
      <c r="DC12" s="764"/>
      <c r="DD12" s="764"/>
      <c r="DE12" s="764"/>
      <c r="DF12" s="765"/>
      <c r="DG12" s="763">
        <v>636</v>
      </c>
      <c r="DH12" s="764"/>
      <c r="DI12" s="764"/>
      <c r="DJ12" s="764"/>
      <c r="DK12" s="765"/>
      <c r="DL12" s="763" t="s">
        <v>549</v>
      </c>
      <c r="DM12" s="764"/>
      <c r="DN12" s="764"/>
      <c r="DO12" s="764"/>
      <c r="DP12" s="765"/>
      <c r="DQ12" s="763" t="s">
        <v>549</v>
      </c>
      <c r="DR12" s="764"/>
      <c r="DS12" s="764"/>
      <c r="DT12" s="764"/>
      <c r="DU12" s="765"/>
      <c r="DV12" s="760"/>
      <c r="DW12" s="761"/>
      <c r="DX12" s="761"/>
      <c r="DY12" s="761"/>
      <c r="DZ12" s="766"/>
      <c r="EA12" s="217"/>
    </row>
    <row r="13" spans="1:131" s="218" customFormat="1" ht="26.25" customHeight="1">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555</v>
      </c>
      <c r="BT13" s="761"/>
      <c r="BU13" s="761"/>
      <c r="BV13" s="761"/>
      <c r="BW13" s="761"/>
      <c r="BX13" s="761"/>
      <c r="BY13" s="761"/>
      <c r="BZ13" s="761"/>
      <c r="CA13" s="761"/>
      <c r="CB13" s="761"/>
      <c r="CC13" s="761"/>
      <c r="CD13" s="761"/>
      <c r="CE13" s="761"/>
      <c r="CF13" s="761"/>
      <c r="CG13" s="762"/>
      <c r="CH13" s="763">
        <v>-2</v>
      </c>
      <c r="CI13" s="764"/>
      <c r="CJ13" s="764"/>
      <c r="CK13" s="764"/>
      <c r="CL13" s="765"/>
      <c r="CM13" s="763">
        <v>75</v>
      </c>
      <c r="CN13" s="764"/>
      <c r="CO13" s="764"/>
      <c r="CP13" s="764"/>
      <c r="CQ13" s="765"/>
      <c r="CR13" s="763">
        <v>2</v>
      </c>
      <c r="CS13" s="764"/>
      <c r="CT13" s="764"/>
      <c r="CU13" s="764"/>
      <c r="CV13" s="765"/>
      <c r="CW13" s="763">
        <v>8</v>
      </c>
      <c r="CX13" s="764"/>
      <c r="CY13" s="764"/>
      <c r="CZ13" s="764"/>
      <c r="DA13" s="765"/>
      <c r="DB13" s="763" t="s">
        <v>549</v>
      </c>
      <c r="DC13" s="764"/>
      <c r="DD13" s="764"/>
      <c r="DE13" s="764"/>
      <c r="DF13" s="765"/>
      <c r="DG13" s="763" t="s">
        <v>549</v>
      </c>
      <c r="DH13" s="764"/>
      <c r="DI13" s="764"/>
      <c r="DJ13" s="764"/>
      <c r="DK13" s="765"/>
      <c r="DL13" s="763" t="s">
        <v>549</v>
      </c>
      <c r="DM13" s="764"/>
      <c r="DN13" s="764"/>
      <c r="DO13" s="764"/>
      <c r="DP13" s="765"/>
      <c r="DQ13" s="763" t="s">
        <v>549</v>
      </c>
      <c r="DR13" s="764"/>
      <c r="DS13" s="764"/>
      <c r="DT13" s="764"/>
      <c r="DU13" s="765"/>
      <c r="DV13" s="760"/>
      <c r="DW13" s="761"/>
      <c r="DX13" s="761"/>
      <c r="DY13" s="761"/>
      <c r="DZ13" s="766"/>
      <c r="EA13" s="217"/>
    </row>
    <row r="14" spans="1:131" s="218" customFormat="1" ht="26.25" customHeight="1">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556</v>
      </c>
      <c r="BT14" s="761"/>
      <c r="BU14" s="761"/>
      <c r="BV14" s="761"/>
      <c r="BW14" s="761"/>
      <c r="BX14" s="761"/>
      <c r="BY14" s="761"/>
      <c r="BZ14" s="761"/>
      <c r="CA14" s="761"/>
      <c r="CB14" s="761"/>
      <c r="CC14" s="761"/>
      <c r="CD14" s="761"/>
      <c r="CE14" s="761"/>
      <c r="CF14" s="761"/>
      <c r="CG14" s="762"/>
      <c r="CH14" s="763">
        <v>-5</v>
      </c>
      <c r="CI14" s="764"/>
      <c r="CJ14" s="764"/>
      <c r="CK14" s="764"/>
      <c r="CL14" s="765"/>
      <c r="CM14" s="763">
        <v>56</v>
      </c>
      <c r="CN14" s="764"/>
      <c r="CO14" s="764"/>
      <c r="CP14" s="764"/>
      <c r="CQ14" s="765"/>
      <c r="CR14" s="763">
        <v>69</v>
      </c>
      <c r="CS14" s="764"/>
      <c r="CT14" s="764"/>
      <c r="CU14" s="764"/>
      <c r="CV14" s="765"/>
      <c r="CW14" s="763">
        <v>1</v>
      </c>
      <c r="CX14" s="764"/>
      <c r="CY14" s="764"/>
      <c r="CZ14" s="764"/>
      <c r="DA14" s="765"/>
      <c r="DB14" s="763" t="s">
        <v>549</v>
      </c>
      <c r="DC14" s="764"/>
      <c r="DD14" s="764"/>
      <c r="DE14" s="764"/>
      <c r="DF14" s="765"/>
      <c r="DG14" s="763" t="s">
        <v>549</v>
      </c>
      <c r="DH14" s="764"/>
      <c r="DI14" s="764"/>
      <c r="DJ14" s="764"/>
      <c r="DK14" s="765"/>
      <c r="DL14" s="763" t="s">
        <v>549</v>
      </c>
      <c r="DM14" s="764"/>
      <c r="DN14" s="764"/>
      <c r="DO14" s="764"/>
      <c r="DP14" s="765"/>
      <c r="DQ14" s="763" t="s">
        <v>549</v>
      </c>
      <c r="DR14" s="764"/>
      <c r="DS14" s="764"/>
      <c r="DT14" s="764"/>
      <c r="DU14" s="765"/>
      <c r="DV14" s="760"/>
      <c r="DW14" s="761"/>
      <c r="DX14" s="761"/>
      <c r="DY14" s="761"/>
      <c r="DZ14" s="766"/>
      <c r="EA14" s="217"/>
    </row>
    <row r="15" spans="1:131" s="218" customFormat="1" ht="26.25" customHeight="1">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557</v>
      </c>
      <c r="BT15" s="761"/>
      <c r="BU15" s="761"/>
      <c r="BV15" s="761"/>
      <c r="BW15" s="761"/>
      <c r="BX15" s="761"/>
      <c r="BY15" s="761"/>
      <c r="BZ15" s="761"/>
      <c r="CA15" s="761"/>
      <c r="CB15" s="761"/>
      <c r="CC15" s="761"/>
      <c r="CD15" s="761"/>
      <c r="CE15" s="761"/>
      <c r="CF15" s="761"/>
      <c r="CG15" s="762"/>
      <c r="CH15" s="763">
        <v>-3</v>
      </c>
      <c r="CI15" s="764"/>
      <c r="CJ15" s="764"/>
      <c r="CK15" s="764"/>
      <c r="CL15" s="765"/>
      <c r="CM15" s="763">
        <v>19</v>
      </c>
      <c r="CN15" s="764"/>
      <c r="CO15" s="764"/>
      <c r="CP15" s="764"/>
      <c r="CQ15" s="765"/>
      <c r="CR15" s="763">
        <v>10</v>
      </c>
      <c r="CS15" s="764"/>
      <c r="CT15" s="764"/>
      <c r="CU15" s="764"/>
      <c r="CV15" s="765"/>
      <c r="CW15" s="763">
        <v>0</v>
      </c>
      <c r="CX15" s="764"/>
      <c r="CY15" s="764"/>
      <c r="CZ15" s="764"/>
      <c r="DA15" s="765"/>
      <c r="DB15" s="763" t="s">
        <v>549</v>
      </c>
      <c r="DC15" s="764"/>
      <c r="DD15" s="764"/>
      <c r="DE15" s="764"/>
      <c r="DF15" s="765"/>
      <c r="DG15" s="763" t="s">
        <v>549</v>
      </c>
      <c r="DH15" s="764"/>
      <c r="DI15" s="764"/>
      <c r="DJ15" s="764"/>
      <c r="DK15" s="765"/>
      <c r="DL15" s="763" t="s">
        <v>549</v>
      </c>
      <c r="DM15" s="764"/>
      <c r="DN15" s="764"/>
      <c r="DO15" s="764"/>
      <c r="DP15" s="765"/>
      <c r="DQ15" s="763" t="s">
        <v>549</v>
      </c>
      <c r="DR15" s="764"/>
      <c r="DS15" s="764"/>
      <c r="DT15" s="764"/>
      <c r="DU15" s="765"/>
      <c r="DV15" s="760"/>
      <c r="DW15" s="761"/>
      <c r="DX15" s="761"/>
      <c r="DY15" s="761"/>
      <c r="DZ15" s="766"/>
      <c r="EA15" s="217"/>
    </row>
    <row r="16" spans="1:131" s="218" customFormat="1" ht="26.25" customHeight="1">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558</v>
      </c>
      <c r="BT16" s="761"/>
      <c r="BU16" s="761"/>
      <c r="BV16" s="761"/>
      <c r="BW16" s="761"/>
      <c r="BX16" s="761"/>
      <c r="BY16" s="761"/>
      <c r="BZ16" s="761"/>
      <c r="CA16" s="761"/>
      <c r="CB16" s="761"/>
      <c r="CC16" s="761"/>
      <c r="CD16" s="761"/>
      <c r="CE16" s="761"/>
      <c r="CF16" s="761"/>
      <c r="CG16" s="762"/>
      <c r="CH16" s="763">
        <v>5</v>
      </c>
      <c r="CI16" s="764"/>
      <c r="CJ16" s="764"/>
      <c r="CK16" s="764"/>
      <c r="CL16" s="765"/>
      <c r="CM16" s="763">
        <v>8</v>
      </c>
      <c r="CN16" s="764"/>
      <c r="CO16" s="764"/>
      <c r="CP16" s="764"/>
      <c r="CQ16" s="765"/>
      <c r="CR16" s="763">
        <v>1</v>
      </c>
      <c r="CS16" s="764"/>
      <c r="CT16" s="764"/>
      <c r="CU16" s="764"/>
      <c r="CV16" s="765"/>
      <c r="CW16" s="763">
        <v>0</v>
      </c>
      <c r="CX16" s="764"/>
      <c r="CY16" s="764"/>
      <c r="CZ16" s="764"/>
      <c r="DA16" s="765"/>
      <c r="DB16" s="763" t="s">
        <v>549</v>
      </c>
      <c r="DC16" s="764"/>
      <c r="DD16" s="764"/>
      <c r="DE16" s="764"/>
      <c r="DF16" s="765"/>
      <c r="DG16" s="763" t="s">
        <v>549</v>
      </c>
      <c r="DH16" s="764"/>
      <c r="DI16" s="764"/>
      <c r="DJ16" s="764"/>
      <c r="DK16" s="765"/>
      <c r="DL16" s="763" t="s">
        <v>549</v>
      </c>
      <c r="DM16" s="764"/>
      <c r="DN16" s="764"/>
      <c r="DO16" s="764"/>
      <c r="DP16" s="765"/>
      <c r="DQ16" s="763" t="s">
        <v>549</v>
      </c>
      <c r="DR16" s="764"/>
      <c r="DS16" s="764"/>
      <c r="DT16" s="764"/>
      <c r="DU16" s="765"/>
      <c r="DV16" s="760"/>
      <c r="DW16" s="761"/>
      <c r="DX16" s="761"/>
      <c r="DY16" s="761"/>
      <c r="DZ16" s="766"/>
      <c r="EA16" s="217"/>
    </row>
    <row r="17" spans="1:131" s="218" customFormat="1" ht="26.25" customHeight="1">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t="s">
        <v>559</v>
      </c>
      <c r="BT17" s="761"/>
      <c r="BU17" s="761"/>
      <c r="BV17" s="761"/>
      <c r="BW17" s="761"/>
      <c r="BX17" s="761"/>
      <c r="BY17" s="761"/>
      <c r="BZ17" s="761"/>
      <c r="CA17" s="761"/>
      <c r="CB17" s="761"/>
      <c r="CC17" s="761"/>
      <c r="CD17" s="761"/>
      <c r="CE17" s="761"/>
      <c r="CF17" s="761"/>
      <c r="CG17" s="762"/>
      <c r="CH17" s="763">
        <v>55</v>
      </c>
      <c r="CI17" s="764"/>
      <c r="CJ17" s="764"/>
      <c r="CK17" s="764"/>
      <c r="CL17" s="765"/>
      <c r="CM17" s="763">
        <v>197</v>
      </c>
      <c r="CN17" s="764"/>
      <c r="CO17" s="764"/>
      <c r="CP17" s="764"/>
      <c r="CQ17" s="765"/>
      <c r="CR17" s="763">
        <v>21</v>
      </c>
      <c r="CS17" s="764"/>
      <c r="CT17" s="764"/>
      <c r="CU17" s="764"/>
      <c r="CV17" s="765"/>
      <c r="CW17" s="763">
        <v>0</v>
      </c>
      <c r="CX17" s="764"/>
      <c r="CY17" s="764"/>
      <c r="CZ17" s="764"/>
      <c r="DA17" s="765"/>
      <c r="DB17" s="763" t="s">
        <v>549</v>
      </c>
      <c r="DC17" s="764"/>
      <c r="DD17" s="764"/>
      <c r="DE17" s="764"/>
      <c r="DF17" s="765"/>
      <c r="DG17" s="763" t="s">
        <v>549</v>
      </c>
      <c r="DH17" s="764"/>
      <c r="DI17" s="764"/>
      <c r="DJ17" s="764"/>
      <c r="DK17" s="765"/>
      <c r="DL17" s="763" t="s">
        <v>549</v>
      </c>
      <c r="DM17" s="764"/>
      <c r="DN17" s="764"/>
      <c r="DO17" s="764"/>
      <c r="DP17" s="765"/>
      <c r="DQ17" s="763" t="s">
        <v>549</v>
      </c>
      <c r="DR17" s="764"/>
      <c r="DS17" s="764"/>
      <c r="DT17" s="764"/>
      <c r="DU17" s="765"/>
      <c r="DV17" s="760"/>
      <c r="DW17" s="761"/>
      <c r="DX17" s="761"/>
      <c r="DY17" s="761"/>
      <c r="DZ17" s="766"/>
      <c r="EA17" s="217"/>
    </row>
    <row r="18" spans="1:131" s="218" customFormat="1" ht="26.25" customHeight="1">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c r="A23" s="223" t="s">
        <v>375</v>
      </c>
      <c r="B23" s="776" t="s">
        <v>376</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1949</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5">
        <v>1</v>
      </c>
      <c r="B28" s="736" t="s">
        <v>387</v>
      </c>
      <c r="C28" s="737"/>
      <c r="D28" s="737"/>
      <c r="E28" s="737"/>
      <c r="F28" s="737"/>
      <c r="G28" s="737"/>
      <c r="H28" s="737"/>
      <c r="I28" s="737"/>
      <c r="J28" s="737"/>
      <c r="K28" s="737"/>
      <c r="L28" s="737"/>
      <c r="M28" s="737"/>
      <c r="N28" s="737"/>
      <c r="O28" s="737"/>
      <c r="P28" s="738"/>
      <c r="Q28" s="809">
        <v>4883</v>
      </c>
      <c r="R28" s="810"/>
      <c r="S28" s="810"/>
      <c r="T28" s="810"/>
      <c r="U28" s="810"/>
      <c r="V28" s="810">
        <v>4785</v>
      </c>
      <c r="W28" s="810"/>
      <c r="X28" s="810"/>
      <c r="Y28" s="810"/>
      <c r="Z28" s="810"/>
      <c r="AA28" s="810">
        <v>98</v>
      </c>
      <c r="AB28" s="810"/>
      <c r="AC28" s="810"/>
      <c r="AD28" s="810"/>
      <c r="AE28" s="811"/>
      <c r="AF28" s="812">
        <v>98</v>
      </c>
      <c r="AG28" s="810"/>
      <c r="AH28" s="810"/>
      <c r="AI28" s="810"/>
      <c r="AJ28" s="813"/>
      <c r="AK28" s="814">
        <v>549</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t="s">
        <v>560</v>
      </c>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5">
        <v>2</v>
      </c>
      <c r="B29" s="767" t="s">
        <v>388</v>
      </c>
      <c r="C29" s="768"/>
      <c r="D29" s="768"/>
      <c r="E29" s="768"/>
      <c r="F29" s="768"/>
      <c r="G29" s="768"/>
      <c r="H29" s="768"/>
      <c r="I29" s="768"/>
      <c r="J29" s="768"/>
      <c r="K29" s="768"/>
      <c r="L29" s="768"/>
      <c r="M29" s="768"/>
      <c r="N29" s="768"/>
      <c r="O29" s="768"/>
      <c r="P29" s="769"/>
      <c r="Q29" s="770">
        <v>6383</v>
      </c>
      <c r="R29" s="771"/>
      <c r="S29" s="771"/>
      <c r="T29" s="771"/>
      <c r="U29" s="771"/>
      <c r="V29" s="771">
        <v>6151</v>
      </c>
      <c r="W29" s="771"/>
      <c r="X29" s="771"/>
      <c r="Y29" s="771"/>
      <c r="Z29" s="771"/>
      <c r="AA29" s="771">
        <v>232</v>
      </c>
      <c r="AB29" s="771"/>
      <c r="AC29" s="771"/>
      <c r="AD29" s="771"/>
      <c r="AE29" s="772"/>
      <c r="AF29" s="773">
        <v>232</v>
      </c>
      <c r="AG29" s="774"/>
      <c r="AH29" s="774"/>
      <c r="AI29" s="774"/>
      <c r="AJ29" s="775"/>
      <c r="AK29" s="821">
        <v>879</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5">
        <v>3</v>
      </c>
      <c r="B30" s="767" t="s">
        <v>389</v>
      </c>
      <c r="C30" s="768"/>
      <c r="D30" s="768"/>
      <c r="E30" s="768"/>
      <c r="F30" s="768"/>
      <c r="G30" s="768"/>
      <c r="H30" s="768"/>
      <c r="I30" s="768"/>
      <c r="J30" s="768"/>
      <c r="K30" s="768"/>
      <c r="L30" s="768"/>
      <c r="M30" s="768"/>
      <c r="N30" s="768"/>
      <c r="O30" s="768"/>
      <c r="P30" s="769"/>
      <c r="Q30" s="770">
        <v>929</v>
      </c>
      <c r="R30" s="771"/>
      <c r="S30" s="771"/>
      <c r="T30" s="771"/>
      <c r="U30" s="771"/>
      <c r="V30" s="771">
        <v>902</v>
      </c>
      <c r="W30" s="771"/>
      <c r="X30" s="771"/>
      <c r="Y30" s="771"/>
      <c r="Z30" s="771"/>
      <c r="AA30" s="771">
        <v>27</v>
      </c>
      <c r="AB30" s="771"/>
      <c r="AC30" s="771"/>
      <c r="AD30" s="771"/>
      <c r="AE30" s="772"/>
      <c r="AF30" s="773">
        <v>27</v>
      </c>
      <c r="AG30" s="774"/>
      <c r="AH30" s="774"/>
      <c r="AI30" s="774"/>
      <c r="AJ30" s="775"/>
      <c r="AK30" s="821">
        <v>243</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5">
        <v>4</v>
      </c>
      <c r="B31" s="767" t="s">
        <v>390</v>
      </c>
      <c r="C31" s="768"/>
      <c r="D31" s="768"/>
      <c r="E31" s="768"/>
      <c r="F31" s="768"/>
      <c r="G31" s="768"/>
      <c r="H31" s="768"/>
      <c r="I31" s="768"/>
      <c r="J31" s="768"/>
      <c r="K31" s="768"/>
      <c r="L31" s="768"/>
      <c r="M31" s="768"/>
      <c r="N31" s="768"/>
      <c r="O31" s="768"/>
      <c r="P31" s="769"/>
      <c r="Q31" s="770">
        <v>1510</v>
      </c>
      <c r="R31" s="771"/>
      <c r="S31" s="771"/>
      <c r="T31" s="771"/>
      <c r="U31" s="771"/>
      <c r="V31" s="771">
        <v>1485</v>
      </c>
      <c r="W31" s="771"/>
      <c r="X31" s="771"/>
      <c r="Y31" s="771"/>
      <c r="Z31" s="771"/>
      <c r="AA31" s="771">
        <v>25</v>
      </c>
      <c r="AB31" s="771"/>
      <c r="AC31" s="771"/>
      <c r="AD31" s="771"/>
      <c r="AE31" s="772"/>
      <c r="AF31" s="773">
        <v>2211</v>
      </c>
      <c r="AG31" s="774"/>
      <c r="AH31" s="774"/>
      <c r="AI31" s="774"/>
      <c r="AJ31" s="775"/>
      <c r="AK31" s="821">
        <v>64</v>
      </c>
      <c r="AL31" s="817"/>
      <c r="AM31" s="817"/>
      <c r="AN31" s="817"/>
      <c r="AO31" s="817"/>
      <c r="AP31" s="817">
        <v>3856</v>
      </c>
      <c r="AQ31" s="817"/>
      <c r="AR31" s="817"/>
      <c r="AS31" s="817"/>
      <c r="AT31" s="817"/>
      <c r="AU31" s="817">
        <v>875</v>
      </c>
      <c r="AV31" s="817"/>
      <c r="AW31" s="817"/>
      <c r="AX31" s="817"/>
      <c r="AY31" s="817"/>
      <c r="AZ31" s="818" t="s">
        <v>549</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5">
        <v>5</v>
      </c>
      <c r="B32" s="767" t="s">
        <v>392</v>
      </c>
      <c r="C32" s="768"/>
      <c r="D32" s="768"/>
      <c r="E32" s="768"/>
      <c r="F32" s="768"/>
      <c r="G32" s="768"/>
      <c r="H32" s="768"/>
      <c r="I32" s="768"/>
      <c r="J32" s="768"/>
      <c r="K32" s="768"/>
      <c r="L32" s="768"/>
      <c r="M32" s="768"/>
      <c r="N32" s="768"/>
      <c r="O32" s="768"/>
      <c r="P32" s="769"/>
      <c r="Q32" s="770">
        <v>1801</v>
      </c>
      <c r="R32" s="771"/>
      <c r="S32" s="771"/>
      <c r="T32" s="771"/>
      <c r="U32" s="771"/>
      <c r="V32" s="771">
        <v>1800</v>
      </c>
      <c r="W32" s="771"/>
      <c r="X32" s="771"/>
      <c r="Y32" s="771"/>
      <c r="Z32" s="771"/>
      <c r="AA32" s="771">
        <v>1</v>
      </c>
      <c r="AB32" s="771"/>
      <c r="AC32" s="771"/>
      <c r="AD32" s="771"/>
      <c r="AE32" s="772"/>
      <c r="AF32" s="773">
        <v>247</v>
      </c>
      <c r="AG32" s="774"/>
      <c r="AH32" s="774"/>
      <c r="AI32" s="774"/>
      <c r="AJ32" s="775"/>
      <c r="AK32" s="821">
        <v>684</v>
      </c>
      <c r="AL32" s="817"/>
      <c r="AM32" s="817"/>
      <c r="AN32" s="817"/>
      <c r="AO32" s="817"/>
      <c r="AP32" s="817">
        <v>4914</v>
      </c>
      <c r="AQ32" s="817"/>
      <c r="AR32" s="817"/>
      <c r="AS32" s="817"/>
      <c r="AT32" s="817"/>
      <c r="AU32" s="817">
        <v>3995</v>
      </c>
      <c r="AV32" s="817"/>
      <c r="AW32" s="817"/>
      <c r="AX32" s="817"/>
      <c r="AY32" s="817"/>
      <c r="AZ32" s="818" t="s">
        <v>549</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5">
        <v>6</v>
      </c>
      <c r="B33" s="767" t="s">
        <v>393</v>
      </c>
      <c r="C33" s="768"/>
      <c r="D33" s="768"/>
      <c r="E33" s="768"/>
      <c r="F33" s="768"/>
      <c r="G33" s="768"/>
      <c r="H33" s="768"/>
      <c r="I33" s="768"/>
      <c r="J33" s="768"/>
      <c r="K33" s="768"/>
      <c r="L33" s="768"/>
      <c r="M33" s="768"/>
      <c r="N33" s="768"/>
      <c r="O33" s="768"/>
      <c r="P33" s="769"/>
      <c r="Q33" s="770">
        <v>1221</v>
      </c>
      <c r="R33" s="771"/>
      <c r="S33" s="771"/>
      <c r="T33" s="771"/>
      <c r="U33" s="771"/>
      <c r="V33" s="771">
        <v>1578</v>
      </c>
      <c r="W33" s="771"/>
      <c r="X33" s="771"/>
      <c r="Y33" s="771"/>
      <c r="Z33" s="771"/>
      <c r="AA33" s="771">
        <v>-357</v>
      </c>
      <c r="AB33" s="771"/>
      <c r="AC33" s="771"/>
      <c r="AD33" s="771"/>
      <c r="AE33" s="772"/>
      <c r="AF33" s="773">
        <v>3574</v>
      </c>
      <c r="AG33" s="774"/>
      <c r="AH33" s="774"/>
      <c r="AI33" s="774"/>
      <c r="AJ33" s="775"/>
      <c r="AK33" s="821">
        <v>559</v>
      </c>
      <c r="AL33" s="817"/>
      <c r="AM33" s="817"/>
      <c r="AN33" s="817"/>
      <c r="AO33" s="817"/>
      <c r="AP33" s="817">
        <v>3262</v>
      </c>
      <c r="AQ33" s="817"/>
      <c r="AR33" s="817"/>
      <c r="AS33" s="817"/>
      <c r="AT33" s="817"/>
      <c r="AU33" s="817">
        <v>2192</v>
      </c>
      <c r="AV33" s="817"/>
      <c r="AW33" s="817"/>
      <c r="AX33" s="817"/>
      <c r="AY33" s="817"/>
      <c r="AZ33" s="818" t="s">
        <v>549</v>
      </c>
      <c r="BA33" s="818"/>
      <c r="BB33" s="818"/>
      <c r="BC33" s="818"/>
      <c r="BD33" s="818"/>
      <c r="BE33" s="819" t="s">
        <v>391</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5">
        <v>7</v>
      </c>
      <c r="B34" s="767" t="s">
        <v>394</v>
      </c>
      <c r="C34" s="768"/>
      <c r="D34" s="768"/>
      <c r="E34" s="768"/>
      <c r="F34" s="768"/>
      <c r="G34" s="768"/>
      <c r="H34" s="768"/>
      <c r="I34" s="768"/>
      <c r="J34" s="768"/>
      <c r="K34" s="768"/>
      <c r="L34" s="768"/>
      <c r="M34" s="768"/>
      <c r="N34" s="768"/>
      <c r="O34" s="768"/>
      <c r="P34" s="769"/>
      <c r="Q34" s="770">
        <v>506</v>
      </c>
      <c r="R34" s="771"/>
      <c r="S34" s="771"/>
      <c r="T34" s="771"/>
      <c r="U34" s="771"/>
      <c r="V34" s="771">
        <v>503</v>
      </c>
      <c r="W34" s="771"/>
      <c r="X34" s="771"/>
      <c r="Y34" s="771"/>
      <c r="Z34" s="771"/>
      <c r="AA34" s="771">
        <v>3</v>
      </c>
      <c r="AB34" s="771"/>
      <c r="AC34" s="771"/>
      <c r="AD34" s="771"/>
      <c r="AE34" s="772"/>
      <c r="AF34" s="773">
        <v>853</v>
      </c>
      <c r="AG34" s="774"/>
      <c r="AH34" s="774"/>
      <c r="AI34" s="774"/>
      <c r="AJ34" s="775"/>
      <c r="AK34" s="821">
        <v>206</v>
      </c>
      <c r="AL34" s="817"/>
      <c r="AM34" s="817"/>
      <c r="AN34" s="817"/>
      <c r="AO34" s="817"/>
      <c r="AP34" s="817">
        <v>146</v>
      </c>
      <c r="AQ34" s="817"/>
      <c r="AR34" s="817"/>
      <c r="AS34" s="817"/>
      <c r="AT34" s="817"/>
      <c r="AU34" s="817">
        <v>55</v>
      </c>
      <c r="AV34" s="817"/>
      <c r="AW34" s="817"/>
      <c r="AX34" s="817"/>
      <c r="AY34" s="817"/>
      <c r="AZ34" s="818" t="s">
        <v>549</v>
      </c>
      <c r="BA34" s="818"/>
      <c r="BB34" s="818"/>
      <c r="BC34" s="818"/>
      <c r="BD34" s="818"/>
      <c r="BE34" s="819" t="s">
        <v>391</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3" t="s">
        <v>375</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7242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398</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399</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9">
        <v>1</v>
      </c>
      <c r="B68" s="856" t="s">
        <v>561</v>
      </c>
      <c r="C68" s="857"/>
      <c r="D68" s="857"/>
      <c r="E68" s="857"/>
      <c r="F68" s="857"/>
      <c r="G68" s="857"/>
      <c r="H68" s="857"/>
      <c r="I68" s="857"/>
      <c r="J68" s="857"/>
      <c r="K68" s="857"/>
      <c r="L68" s="857"/>
      <c r="M68" s="857"/>
      <c r="N68" s="857"/>
      <c r="O68" s="857"/>
      <c r="P68" s="858"/>
      <c r="Q68" s="859">
        <v>65</v>
      </c>
      <c r="R68" s="853"/>
      <c r="S68" s="853"/>
      <c r="T68" s="853"/>
      <c r="U68" s="853"/>
      <c r="V68" s="853">
        <v>60</v>
      </c>
      <c r="W68" s="853"/>
      <c r="X68" s="853"/>
      <c r="Y68" s="853"/>
      <c r="Z68" s="853"/>
      <c r="AA68" s="853">
        <v>5</v>
      </c>
      <c r="AB68" s="853"/>
      <c r="AC68" s="853"/>
      <c r="AD68" s="853"/>
      <c r="AE68" s="853"/>
      <c r="AF68" s="853">
        <v>5</v>
      </c>
      <c r="AG68" s="853"/>
      <c r="AH68" s="853"/>
      <c r="AI68" s="853"/>
      <c r="AJ68" s="853"/>
      <c r="AK68" s="853" t="s">
        <v>487</v>
      </c>
      <c r="AL68" s="853"/>
      <c r="AM68" s="853"/>
      <c r="AN68" s="853"/>
      <c r="AO68" s="853"/>
      <c r="AP68" s="853" t="s">
        <v>487</v>
      </c>
      <c r="AQ68" s="853"/>
      <c r="AR68" s="853"/>
      <c r="AS68" s="853"/>
      <c r="AT68" s="853"/>
      <c r="AU68" s="853" t="s">
        <v>487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1">
        <v>2</v>
      </c>
      <c r="B69" s="860" t="s">
        <v>562</v>
      </c>
      <c r="C69" s="861"/>
      <c r="D69" s="861"/>
      <c r="E69" s="861"/>
      <c r="F69" s="861"/>
      <c r="G69" s="861"/>
      <c r="H69" s="861"/>
      <c r="I69" s="861"/>
      <c r="J69" s="861"/>
      <c r="K69" s="861"/>
      <c r="L69" s="861"/>
      <c r="M69" s="861"/>
      <c r="N69" s="861"/>
      <c r="O69" s="861"/>
      <c r="P69" s="862"/>
      <c r="Q69" s="863">
        <v>273</v>
      </c>
      <c r="R69" s="817"/>
      <c r="S69" s="817"/>
      <c r="T69" s="817"/>
      <c r="U69" s="817"/>
      <c r="V69" s="817">
        <v>281</v>
      </c>
      <c r="W69" s="817"/>
      <c r="X69" s="817"/>
      <c r="Y69" s="817"/>
      <c r="Z69" s="817"/>
      <c r="AA69" s="817">
        <v>-8</v>
      </c>
      <c r="AB69" s="817"/>
      <c r="AC69" s="817"/>
      <c r="AD69" s="817"/>
      <c r="AE69" s="817"/>
      <c r="AF69" s="817">
        <v>-8</v>
      </c>
      <c r="AG69" s="817"/>
      <c r="AH69" s="817"/>
      <c r="AI69" s="817"/>
      <c r="AJ69" s="817"/>
      <c r="AK69" s="817" t="s">
        <v>487</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1">
        <v>3</v>
      </c>
      <c r="B70" s="860" t="s">
        <v>563</v>
      </c>
      <c r="C70" s="861"/>
      <c r="D70" s="861"/>
      <c r="E70" s="861"/>
      <c r="F70" s="861"/>
      <c r="G70" s="861"/>
      <c r="H70" s="861"/>
      <c r="I70" s="861"/>
      <c r="J70" s="861"/>
      <c r="K70" s="861"/>
      <c r="L70" s="861"/>
      <c r="M70" s="861"/>
      <c r="N70" s="861"/>
      <c r="O70" s="861"/>
      <c r="P70" s="862"/>
      <c r="Q70" s="863">
        <v>291772</v>
      </c>
      <c r="R70" s="817"/>
      <c r="S70" s="817"/>
      <c r="T70" s="817"/>
      <c r="U70" s="817"/>
      <c r="V70" s="817">
        <v>293090</v>
      </c>
      <c r="W70" s="817"/>
      <c r="X70" s="817"/>
      <c r="Y70" s="817"/>
      <c r="Z70" s="817"/>
      <c r="AA70" s="817">
        <v>-1318</v>
      </c>
      <c r="AB70" s="817"/>
      <c r="AC70" s="817"/>
      <c r="AD70" s="817"/>
      <c r="AE70" s="817"/>
      <c r="AF70" s="817">
        <v>-1318</v>
      </c>
      <c r="AG70" s="817"/>
      <c r="AH70" s="817"/>
      <c r="AI70" s="817"/>
      <c r="AJ70" s="817"/>
      <c r="AK70" s="817" t="s">
        <v>487</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1">
        <v>4</v>
      </c>
      <c r="B71" s="860" t="s">
        <v>564</v>
      </c>
      <c r="C71" s="861"/>
      <c r="D71" s="861"/>
      <c r="E71" s="861"/>
      <c r="F71" s="861"/>
      <c r="G71" s="861"/>
      <c r="H71" s="861"/>
      <c r="I71" s="861"/>
      <c r="J71" s="861"/>
      <c r="K71" s="861"/>
      <c r="L71" s="861"/>
      <c r="M71" s="861"/>
      <c r="N71" s="861"/>
      <c r="O71" s="861"/>
      <c r="P71" s="862"/>
      <c r="Q71" s="863">
        <v>7912</v>
      </c>
      <c r="R71" s="817"/>
      <c r="S71" s="817"/>
      <c r="T71" s="817"/>
      <c r="U71" s="817"/>
      <c r="V71" s="817">
        <v>7612</v>
      </c>
      <c r="W71" s="817"/>
      <c r="X71" s="817"/>
      <c r="Y71" s="817"/>
      <c r="Z71" s="817"/>
      <c r="AA71" s="817">
        <v>300</v>
      </c>
      <c r="AB71" s="817"/>
      <c r="AC71" s="817"/>
      <c r="AD71" s="817"/>
      <c r="AE71" s="817"/>
      <c r="AF71" s="817">
        <v>300</v>
      </c>
      <c r="AG71" s="817"/>
      <c r="AH71" s="817"/>
      <c r="AI71" s="817"/>
      <c r="AJ71" s="817"/>
      <c r="AK71" s="817" t="s">
        <v>487</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1">
        <v>5</v>
      </c>
      <c r="B72" s="860" t="s">
        <v>565</v>
      </c>
      <c r="C72" s="861"/>
      <c r="D72" s="861"/>
      <c r="E72" s="861"/>
      <c r="F72" s="861"/>
      <c r="G72" s="861"/>
      <c r="H72" s="861"/>
      <c r="I72" s="861"/>
      <c r="J72" s="861"/>
      <c r="K72" s="861"/>
      <c r="L72" s="861"/>
      <c r="M72" s="861"/>
      <c r="N72" s="861"/>
      <c r="O72" s="861"/>
      <c r="P72" s="862"/>
      <c r="Q72" s="863">
        <v>22</v>
      </c>
      <c r="R72" s="817"/>
      <c r="S72" s="817"/>
      <c r="T72" s="817"/>
      <c r="U72" s="817"/>
      <c r="V72" s="817">
        <v>23</v>
      </c>
      <c r="W72" s="817"/>
      <c r="X72" s="817"/>
      <c r="Y72" s="817"/>
      <c r="Z72" s="817"/>
      <c r="AA72" s="817">
        <v>-1</v>
      </c>
      <c r="AB72" s="817"/>
      <c r="AC72" s="817"/>
      <c r="AD72" s="817"/>
      <c r="AE72" s="817"/>
      <c r="AF72" s="817">
        <v>-1</v>
      </c>
      <c r="AG72" s="817"/>
      <c r="AH72" s="817"/>
      <c r="AI72" s="817"/>
      <c r="AJ72" s="817"/>
      <c r="AK72" s="817" t="s">
        <v>487</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3" t="s">
        <v>375</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2608681</v>
      </c>
      <c r="AB110" s="887"/>
      <c r="AC110" s="887"/>
      <c r="AD110" s="887"/>
      <c r="AE110" s="888"/>
      <c r="AF110" s="889">
        <v>2651874</v>
      </c>
      <c r="AG110" s="887"/>
      <c r="AH110" s="887"/>
      <c r="AI110" s="887"/>
      <c r="AJ110" s="888"/>
      <c r="AK110" s="889">
        <v>2734826</v>
      </c>
      <c r="AL110" s="887"/>
      <c r="AM110" s="887"/>
      <c r="AN110" s="887"/>
      <c r="AO110" s="888"/>
      <c r="AP110" s="890">
        <v>18.3</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24810804</v>
      </c>
      <c r="BR110" s="918"/>
      <c r="BS110" s="918"/>
      <c r="BT110" s="918"/>
      <c r="BU110" s="918"/>
      <c r="BV110" s="918">
        <v>23820069</v>
      </c>
      <c r="BW110" s="918"/>
      <c r="BX110" s="918"/>
      <c r="BY110" s="918"/>
      <c r="BZ110" s="918"/>
      <c r="CA110" s="918">
        <v>25029525</v>
      </c>
      <c r="CB110" s="918"/>
      <c r="CC110" s="918"/>
      <c r="CD110" s="918"/>
      <c r="CE110" s="918"/>
      <c r="CF110" s="931">
        <v>167.7</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7897330</v>
      </c>
      <c r="BR112" s="913"/>
      <c r="BS112" s="913"/>
      <c r="BT112" s="913"/>
      <c r="BU112" s="913"/>
      <c r="BV112" s="913">
        <v>8125035</v>
      </c>
      <c r="BW112" s="913"/>
      <c r="BX112" s="913"/>
      <c r="BY112" s="913"/>
      <c r="BZ112" s="913"/>
      <c r="CA112" s="913">
        <v>7117757</v>
      </c>
      <c r="CB112" s="913"/>
      <c r="CC112" s="913"/>
      <c r="CD112" s="913"/>
      <c r="CE112" s="913"/>
      <c r="CF112" s="907">
        <v>47.7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844366</v>
      </c>
      <c r="AB113" s="925"/>
      <c r="AC113" s="925"/>
      <c r="AD113" s="925"/>
      <c r="AE113" s="926"/>
      <c r="AF113" s="927">
        <v>893648</v>
      </c>
      <c r="AG113" s="925"/>
      <c r="AH113" s="925"/>
      <c r="AI113" s="925"/>
      <c r="AJ113" s="926"/>
      <c r="AK113" s="927">
        <v>844787</v>
      </c>
      <c r="AL113" s="925"/>
      <c r="AM113" s="925"/>
      <c r="AN113" s="925"/>
      <c r="AO113" s="926"/>
      <c r="AP113" s="928">
        <v>5.7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5582595</v>
      </c>
      <c r="BR114" s="913"/>
      <c r="BS114" s="913"/>
      <c r="BT114" s="913"/>
      <c r="BU114" s="913"/>
      <c r="BV114" s="913">
        <v>5496224</v>
      </c>
      <c r="BW114" s="913"/>
      <c r="BX114" s="913"/>
      <c r="BY114" s="913"/>
      <c r="BZ114" s="913"/>
      <c r="CA114" s="913">
        <v>5690673</v>
      </c>
      <c r="CB114" s="913"/>
      <c r="CC114" s="913"/>
      <c r="CD114" s="913"/>
      <c r="CE114" s="913"/>
      <c r="CF114" s="907">
        <v>38.1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116</v>
      </c>
      <c r="AB115" s="925"/>
      <c r="AC115" s="925"/>
      <c r="AD115" s="925"/>
      <c r="AE115" s="926"/>
      <c r="AF115" s="927">
        <v>89</v>
      </c>
      <c r="AG115" s="925"/>
      <c r="AH115" s="925"/>
      <c r="AI115" s="925"/>
      <c r="AJ115" s="926"/>
      <c r="AK115" s="927">
        <v>62</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3453163</v>
      </c>
      <c r="AB117" s="966"/>
      <c r="AC117" s="966"/>
      <c r="AD117" s="966"/>
      <c r="AE117" s="967"/>
      <c r="AF117" s="968">
        <v>3545611</v>
      </c>
      <c r="AG117" s="966"/>
      <c r="AH117" s="966"/>
      <c r="AI117" s="966"/>
      <c r="AJ117" s="967"/>
      <c r="AK117" s="968">
        <v>3579675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38290729</v>
      </c>
      <c r="BR119" s="987"/>
      <c r="BS119" s="987"/>
      <c r="BT119" s="987"/>
      <c r="BU119" s="987"/>
      <c r="BV119" s="987">
        <v>37441328</v>
      </c>
      <c r="BW119" s="987"/>
      <c r="BX119" s="987"/>
      <c r="BY119" s="987"/>
      <c r="BZ119" s="987"/>
      <c r="CA119" s="987">
        <v>37837955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18287882</v>
      </c>
      <c r="BR120" s="918"/>
      <c r="BS120" s="918"/>
      <c r="BT120" s="918"/>
      <c r="BU120" s="918"/>
      <c r="BV120" s="918">
        <v>19288958</v>
      </c>
      <c r="BW120" s="918"/>
      <c r="BX120" s="918"/>
      <c r="BY120" s="918"/>
      <c r="BZ120" s="918"/>
      <c r="CA120" s="918">
        <v>18749914</v>
      </c>
      <c r="CB120" s="918"/>
      <c r="CC120" s="918"/>
      <c r="CD120" s="918"/>
      <c r="CE120" s="918"/>
      <c r="CF120" s="931">
        <v>125.6</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3587182</v>
      </c>
      <c r="DH120" s="918"/>
      <c r="DI120" s="918"/>
      <c r="DJ120" s="918"/>
      <c r="DK120" s="918"/>
      <c r="DL120" s="918">
        <v>4191734</v>
      </c>
      <c r="DM120" s="918"/>
      <c r="DN120" s="918"/>
      <c r="DO120" s="918"/>
      <c r="DP120" s="918"/>
      <c r="DQ120" s="918">
        <v>3995178</v>
      </c>
      <c r="DR120" s="918"/>
      <c r="DS120" s="918"/>
      <c r="DT120" s="918"/>
      <c r="DU120" s="918"/>
      <c r="DV120" s="919">
        <v>26.8</v>
      </c>
      <c r="DW120" s="919"/>
      <c r="DX120" s="919"/>
      <c r="DY120" s="919"/>
      <c r="DZ120" s="920"/>
    </row>
    <row r="121" spans="1:130" s="212" customFormat="1" ht="26.25" customHeight="1">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2138476</v>
      </c>
      <c r="BR121" s="913"/>
      <c r="BS121" s="913"/>
      <c r="BT121" s="913"/>
      <c r="BU121" s="913"/>
      <c r="BV121" s="913">
        <v>1420560</v>
      </c>
      <c r="BW121" s="913"/>
      <c r="BX121" s="913"/>
      <c r="BY121" s="913"/>
      <c r="BZ121" s="913"/>
      <c r="CA121" s="913">
        <v>1235002</v>
      </c>
      <c r="CB121" s="913"/>
      <c r="CC121" s="913"/>
      <c r="CD121" s="913"/>
      <c r="CE121" s="913"/>
      <c r="CF121" s="907">
        <v>8.3000000000000007</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2582866</v>
      </c>
      <c r="DH121" s="913"/>
      <c r="DI121" s="913"/>
      <c r="DJ121" s="913"/>
      <c r="DK121" s="913"/>
      <c r="DL121" s="913">
        <v>2378982</v>
      </c>
      <c r="DM121" s="913"/>
      <c r="DN121" s="913"/>
      <c r="DO121" s="913"/>
      <c r="DP121" s="913"/>
      <c r="DQ121" s="913">
        <v>2192291</v>
      </c>
      <c r="DR121" s="913"/>
      <c r="DS121" s="913"/>
      <c r="DT121" s="913"/>
      <c r="DU121" s="913"/>
      <c r="DV121" s="914">
        <v>14.7</v>
      </c>
      <c r="DW121" s="914"/>
      <c r="DX121" s="914"/>
      <c r="DY121" s="914"/>
      <c r="DZ121" s="915"/>
    </row>
    <row r="122" spans="1:130" s="212" customFormat="1" ht="26.25" customHeight="1">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26086876</v>
      </c>
      <c r="BR122" s="987"/>
      <c r="BS122" s="987"/>
      <c r="BT122" s="987"/>
      <c r="BU122" s="987"/>
      <c r="BV122" s="987">
        <v>24156738</v>
      </c>
      <c r="BW122" s="987"/>
      <c r="BX122" s="987"/>
      <c r="BY122" s="987"/>
      <c r="BZ122" s="987"/>
      <c r="CA122" s="987">
        <v>24085666</v>
      </c>
      <c r="CB122" s="987"/>
      <c r="CC122" s="987"/>
      <c r="CD122" s="987"/>
      <c r="CE122" s="987"/>
      <c r="CF122" s="1004">
        <v>161.30000000000001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1659266</v>
      </c>
      <c r="DH122" s="913"/>
      <c r="DI122" s="913"/>
      <c r="DJ122" s="913"/>
      <c r="DK122" s="913"/>
      <c r="DL122" s="913">
        <v>1492908</v>
      </c>
      <c r="DM122" s="913"/>
      <c r="DN122" s="913"/>
      <c r="DO122" s="913"/>
      <c r="DP122" s="913"/>
      <c r="DQ122" s="913">
        <v>875263</v>
      </c>
      <c r="DR122" s="913"/>
      <c r="DS122" s="913"/>
      <c r="DT122" s="913"/>
      <c r="DU122" s="913"/>
      <c r="DV122" s="914">
        <v>5.9</v>
      </c>
      <c r="DW122" s="914"/>
      <c r="DX122" s="914"/>
      <c r="DY122" s="914"/>
      <c r="DZ122" s="915"/>
    </row>
    <row r="123" spans="1:130" s="212" customFormat="1" ht="26.25" customHeight="1">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46513234</v>
      </c>
      <c r="BR123" s="1051"/>
      <c r="BS123" s="1051"/>
      <c r="BT123" s="1051"/>
      <c r="BU123" s="1051"/>
      <c r="BV123" s="1051">
        <v>44866256</v>
      </c>
      <c r="BW123" s="1051"/>
      <c r="BX123" s="1051"/>
      <c r="BY123" s="1051"/>
      <c r="BZ123" s="1051"/>
      <c r="CA123" s="1051">
        <v>44070582</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68016</v>
      </c>
      <c r="DH123" s="946"/>
      <c r="DI123" s="946"/>
      <c r="DJ123" s="946"/>
      <c r="DK123" s="947"/>
      <c r="DL123" s="948">
        <v>61411</v>
      </c>
      <c r="DM123" s="946"/>
      <c r="DN123" s="946"/>
      <c r="DO123" s="946"/>
      <c r="DP123" s="947"/>
      <c r="DQ123" s="948">
        <v>55025</v>
      </c>
      <c r="DR123" s="946"/>
      <c r="DS123" s="946"/>
      <c r="DT123" s="946"/>
      <c r="DU123" s="947"/>
      <c r="DV123" s="949">
        <v>0.4</v>
      </c>
      <c r="DW123" s="950"/>
      <c r="DX123" s="950"/>
      <c r="DY123" s="950"/>
      <c r="DZ123" s="951"/>
    </row>
    <row r="124" spans="1:130" s="212" customFormat="1" ht="26.25" customHeight="1" thickBot="1">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116</v>
      </c>
      <c r="AB127" s="946"/>
      <c r="AC127" s="946"/>
      <c r="AD127" s="946"/>
      <c r="AE127" s="947"/>
      <c r="AF127" s="948">
        <v>89</v>
      </c>
      <c r="AG127" s="946"/>
      <c r="AH127" s="946"/>
      <c r="AI127" s="946"/>
      <c r="AJ127" s="947"/>
      <c r="AK127" s="948">
        <v>62</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173150</v>
      </c>
      <c r="AB128" s="1033"/>
      <c r="AC128" s="1033"/>
      <c r="AD128" s="1033"/>
      <c r="AE128" s="1034"/>
      <c r="AF128" s="1035">
        <v>175789</v>
      </c>
      <c r="AG128" s="1033"/>
      <c r="AH128" s="1033"/>
      <c r="AI128" s="1033"/>
      <c r="AJ128" s="1034"/>
      <c r="AK128" s="1035">
        <v>182442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17555492</v>
      </c>
      <c r="AB129" s="946"/>
      <c r="AC129" s="946"/>
      <c r="AD129" s="946"/>
      <c r="AE129" s="947"/>
      <c r="AF129" s="948">
        <v>17627424</v>
      </c>
      <c r="AG129" s="946"/>
      <c r="AH129" s="946"/>
      <c r="AI129" s="946"/>
      <c r="AJ129" s="947"/>
      <c r="AK129" s="948">
        <v>17829650</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17.600000000000001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3149042</v>
      </c>
      <c r="AB130" s="946"/>
      <c r="AC130" s="946"/>
      <c r="AD130" s="946"/>
      <c r="AE130" s="947"/>
      <c r="AF130" s="948">
        <v>3044679</v>
      </c>
      <c r="AG130" s="946"/>
      <c r="AH130" s="946"/>
      <c r="AI130" s="946"/>
      <c r="AJ130" s="947"/>
      <c r="AK130" s="948">
        <v>2901289</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2.1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14406450</v>
      </c>
      <c r="AB131" s="973"/>
      <c r="AC131" s="973"/>
      <c r="AD131" s="973"/>
      <c r="AE131" s="974"/>
      <c r="AF131" s="972">
        <v>14582745</v>
      </c>
      <c r="AG131" s="973"/>
      <c r="AH131" s="973"/>
      <c r="AI131" s="973"/>
      <c r="AJ131" s="974"/>
      <c r="AK131" s="972">
        <v>14928361</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0.90911362600000001</v>
      </c>
      <c r="AB132" s="1084"/>
      <c r="AC132" s="1084"/>
      <c r="AD132" s="1084"/>
      <c r="AE132" s="1085"/>
      <c r="AF132" s="1086">
        <v>2.22964195</v>
      </c>
      <c r="AG132" s="1084"/>
      <c r="AH132" s="1084"/>
      <c r="AI132" s="1084"/>
      <c r="AJ132" s="1085"/>
      <c r="AK132" s="1086">
        <v>3.3221597470000002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0</v>
      </c>
      <c r="AB133" s="1067"/>
      <c r="AC133" s="1067"/>
      <c r="AD133" s="1067"/>
      <c r="AE133" s="1068"/>
      <c r="AF133" s="1066">
        <v>1</v>
      </c>
      <c r="AG133" s="1067"/>
      <c r="AH133" s="1067"/>
      <c r="AI133" s="1067"/>
      <c r="AJ133" s="1068"/>
      <c r="AK133" s="1066">
        <v>2.1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vYFwu5/kCYGO/J6AIbqJZPONDcrf09VSpvMmLxvqPdq+XrtCpX2q7cWlt9UPN1s0Bbd66qVt+dzyKBTGyY3zA==" saltValue="zUxBYBAI13enOJXq2mgg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90" zoomScaleNormal="85" zoomScaleSheetLayoutView="90" workbookViewId="0">
      <selection activeCell="CT20" sqref="CT20:DA21"/>
    </sheetView>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475</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9rUeVyxc4Jx3rivNvAXTmG3X0rLNR8L2G4gkz0SuBNq59mW3rXYBss1F3dEduzC7O/uHYkSoxRr0GBmsPobGlQ==" saltValue="DGrhSFwpJqRrcgqksgXe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CT20" sqref="CT20:DA21"/>
    </sheetView>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5cE+ciyQ3Erwq0DX6Vt/Ec+kZ8OlDrTm9Gswy7IURJD3gAwFCIyqpkofGgrDOfx6IetQi1uEVfTzCAR7YBDo2A==" saltValue="phY+UMD3UvxWLFEEBoQAB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0" workbookViewId="0">
      <selection activeCell="CT20" sqref="CT20:DA21"/>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477</v>
      </c>
      <c r="AL6" s="248"/>
      <c r="AM6" s="248"/>
      <c r="AN6" s="248"/>
    </row>
    <row r="7" spans="1:46" ht="13.5" customHeight="1">
      <c r="A7" s="247"/>
      <c r="AK7" s="250"/>
      <c r="AL7" s="251"/>
      <c r="AM7" s="251"/>
      <c r="AN7" s="252"/>
      <c r="AO7" s="1101" t="s">
        <v>478</v>
      </c>
      <c r="AP7" s="253"/>
      <c r="AQ7" s="254" t="s">
        <v>479</v>
      </c>
      <c r="AR7" s="255"/>
    </row>
    <row r="8" spans="1:46">
      <c r="A8" s="247"/>
      <c r="AK8" s="256"/>
      <c r="AL8" s="257"/>
      <c r="AM8" s="257"/>
      <c r="AN8" s="258"/>
      <c r="AO8" s="1102"/>
      <c r="AP8" s="259" t="s">
        <v>480</v>
      </c>
      <c r="AQ8" s="260" t="s">
        <v>481</v>
      </c>
      <c r="AR8" s="261" t="s">
        <v>482</v>
      </c>
    </row>
    <row r="9" spans="1:46">
      <c r="A9" s="247"/>
      <c r="AK9" s="1103" t="s">
        <v>483</v>
      </c>
      <c r="AL9" s="1104"/>
      <c r="AM9" s="1104"/>
      <c r="AN9" s="1105"/>
      <c r="AO9" s="262">
        <v>5259902</v>
      </c>
      <c r="AP9" s="262">
        <v>114212</v>
      </c>
      <c r="AQ9" s="263">
        <v>98214</v>
      </c>
      <c r="AR9" s="264">
        <v>16.3</v>
      </c>
    </row>
    <row r="10" spans="1:46" ht="13.5" customHeight="1">
      <c r="A10" s="247"/>
      <c r="AK10" s="1103" t="s">
        <v>484</v>
      </c>
      <c r="AL10" s="1104"/>
      <c r="AM10" s="1104"/>
      <c r="AN10" s="1105"/>
      <c r="AO10" s="265">
        <v>1275</v>
      </c>
      <c r="AP10" s="265">
        <v>28</v>
      </c>
      <c r="AQ10" s="266">
        <v>8330</v>
      </c>
      <c r="AR10" s="267">
        <v>-99.7</v>
      </c>
    </row>
    <row r="11" spans="1:46" ht="13.5" customHeight="1">
      <c r="A11" s="247"/>
      <c r="AK11" s="1103" t="s">
        <v>485</v>
      </c>
      <c r="AL11" s="1104"/>
      <c r="AM11" s="1104"/>
      <c r="AN11" s="1105"/>
      <c r="AO11" s="265">
        <v>21579</v>
      </c>
      <c r="AP11" s="265">
        <v>469</v>
      </c>
      <c r="AQ11" s="266">
        <v>2236</v>
      </c>
      <c r="AR11" s="267">
        <v>-79</v>
      </c>
    </row>
    <row r="12" spans="1:46" ht="13.5" customHeight="1">
      <c r="A12" s="247"/>
      <c r="AK12" s="1103" t="s">
        <v>486</v>
      </c>
      <c r="AL12" s="1104"/>
      <c r="AM12" s="1104"/>
      <c r="AN12" s="1105"/>
      <c r="AO12" s="265" t="s">
        <v>487</v>
      </c>
      <c r="AP12" s="265" t="s">
        <v>487</v>
      </c>
      <c r="AQ12" s="266">
        <v>12</v>
      </c>
      <c r="AR12" s="267" t="s">
        <v>487</v>
      </c>
    </row>
    <row r="13" spans="1:46" ht="13.5" customHeight="1">
      <c r="A13" s="247"/>
      <c r="AK13" s="1103" t="s">
        <v>488</v>
      </c>
      <c r="AL13" s="1104"/>
      <c r="AM13" s="1104"/>
      <c r="AN13" s="1105"/>
      <c r="AO13" s="265">
        <v>192110</v>
      </c>
      <c r="AP13" s="265">
        <v>4171</v>
      </c>
      <c r="AQ13" s="266">
        <v>3111</v>
      </c>
      <c r="AR13" s="267">
        <v>34.1</v>
      </c>
    </row>
    <row r="14" spans="1:46" ht="13.5" customHeight="1">
      <c r="A14" s="247"/>
      <c r="AK14" s="1103" t="s">
        <v>489</v>
      </c>
      <c r="AL14" s="1104"/>
      <c r="AM14" s="1104"/>
      <c r="AN14" s="1105"/>
      <c r="AO14" s="265">
        <v>74982</v>
      </c>
      <c r="AP14" s="265">
        <v>1628</v>
      </c>
      <c r="AQ14" s="266">
        <v>1882</v>
      </c>
      <c r="AR14" s="267">
        <v>-13.5</v>
      </c>
    </row>
    <row r="15" spans="1:46" ht="13.5" customHeight="1">
      <c r="A15" s="247"/>
      <c r="AK15" s="1106" t="s">
        <v>490</v>
      </c>
      <c r="AL15" s="1107"/>
      <c r="AM15" s="1107"/>
      <c r="AN15" s="1108"/>
      <c r="AO15" s="265">
        <v>-265939</v>
      </c>
      <c r="AP15" s="265">
        <v>-5775</v>
      </c>
      <c r="AQ15" s="266">
        <v>-6411</v>
      </c>
      <c r="AR15" s="267">
        <v>-9.9</v>
      </c>
    </row>
    <row r="16" spans="1:46">
      <c r="A16" s="247"/>
      <c r="AK16" s="1106" t="s">
        <v>177</v>
      </c>
      <c r="AL16" s="1107"/>
      <c r="AM16" s="1107"/>
      <c r="AN16" s="1108"/>
      <c r="AO16" s="265">
        <v>5283909</v>
      </c>
      <c r="AP16" s="265">
        <v>114733</v>
      </c>
      <c r="AQ16" s="266">
        <v>107373</v>
      </c>
      <c r="AR16" s="267">
        <v>6.9</v>
      </c>
    </row>
    <row r="17" spans="1:46">
      <c r="A17" s="247"/>
    </row>
    <row r="18" spans="1:46">
      <c r="A18" s="247"/>
      <c r="AQ18" s="268"/>
      <c r="AR18" s="268"/>
    </row>
    <row r="19" spans="1:46">
      <c r="A19" s="247"/>
      <c r="AK19" s="243" t="s">
        <v>491</v>
      </c>
    </row>
    <row r="20" spans="1:46">
      <c r="A20" s="247"/>
      <c r="AK20" s="269"/>
      <c r="AL20" s="270"/>
      <c r="AM20" s="270"/>
      <c r="AN20" s="271"/>
      <c r="AO20" s="272" t="s">
        <v>492</v>
      </c>
      <c r="AP20" s="273" t="s">
        <v>493</v>
      </c>
      <c r="AQ20" s="274" t="s">
        <v>494</v>
      </c>
      <c r="AR20" s="275"/>
    </row>
    <row r="21" spans="1:46" s="248" customFormat="1">
      <c r="A21" s="276"/>
      <c r="AK21" s="1109" t="s">
        <v>495</v>
      </c>
      <c r="AL21" s="1110"/>
      <c r="AM21" s="1110"/>
      <c r="AN21" s="1111"/>
      <c r="AO21" s="277">
        <v>11.05</v>
      </c>
      <c r="AP21" s="278">
        <v>9.17</v>
      </c>
      <c r="AQ21" s="279">
        <v>1.88</v>
      </c>
      <c r="AS21" s="280"/>
      <c r="AT21" s="276"/>
    </row>
    <row r="22" spans="1:46" s="248" customFormat="1">
      <c r="A22" s="276"/>
      <c r="AK22" s="1109" t="s">
        <v>496</v>
      </c>
      <c r="AL22" s="1110"/>
      <c r="AM22" s="1110"/>
      <c r="AN22" s="1111"/>
      <c r="AO22" s="281">
        <v>96.6</v>
      </c>
      <c r="AP22" s="282">
        <v>97.5</v>
      </c>
      <c r="AQ22" s="283">
        <v>-0.9</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288"/>
      <c r="AS27" s="243"/>
      <c r="AT27" s="243"/>
    </row>
    <row r="28" spans="1:46" ht="17.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499</v>
      </c>
      <c r="AL29" s="248"/>
      <c r="AM29" s="248"/>
      <c r="AN29" s="248"/>
      <c r="AS29" s="290"/>
    </row>
    <row r="30" spans="1:46" ht="13.5" customHeight="1">
      <c r="A30" s="247"/>
      <c r="AK30" s="250"/>
      <c r="AL30" s="251"/>
      <c r="AM30" s="251"/>
      <c r="AN30" s="252"/>
      <c r="AO30" s="1101" t="s">
        <v>478</v>
      </c>
      <c r="AP30" s="253"/>
      <c r="AQ30" s="254" t="s">
        <v>479</v>
      </c>
      <c r="AR30" s="255"/>
    </row>
    <row r="31" spans="1:46">
      <c r="A31" s="247"/>
      <c r="AK31" s="256"/>
      <c r="AL31" s="257"/>
      <c r="AM31" s="257"/>
      <c r="AN31" s="258"/>
      <c r="AO31" s="1102"/>
      <c r="AP31" s="259" t="s">
        <v>480</v>
      </c>
      <c r="AQ31" s="260" t="s">
        <v>481</v>
      </c>
      <c r="AR31" s="261" t="s">
        <v>482</v>
      </c>
    </row>
    <row r="32" spans="1:46" ht="27" customHeight="1">
      <c r="A32" s="247"/>
      <c r="AK32" s="1117" t="s">
        <v>500</v>
      </c>
      <c r="AL32" s="1118"/>
      <c r="AM32" s="1118"/>
      <c r="AN32" s="1119"/>
      <c r="AO32" s="291">
        <v>2734826</v>
      </c>
      <c r="AP32" s="291">
        <v>59383</v>
      </c>
      <c r="AQ32" s="292">
        <v>55954</v>
      </c>
      <c r="AR32" s="293">
        <v>6.1</v>
      </c>
    </row>
    <row r="33" spans="1:46" ht="13.5" customHeight="1">
      <c r="A33" s="247"/>
      <c r="AK33" s="1117" t="s">
        <v>501</v>
      </c>
      <c r="AL33" s="1118"/>
      <c r="AM33" s="1118"/>
      <c r="AN33" s="1119"/>
      <c r="AO33" s="291" t="s">
        <v>487</v>
      </c>
      <c r="AP33" s="291" t="s">
        <v>487</v>
      </c>
      <c r="AQ33" s="292" t="s">
        <v>487</v>
      </c>
      <c r="AR33" s="293" t="s">
        <v>487</v>
      </c>
    </row>
    <row r="34" spans="1:46" ht="27" customHeight="1">
      <c r="A34" s="247"/>
      <c r="AK34" s="1117" t="s">
        <v>502</v>
      </c>
      <c r="AL34" s="1118"/>
      <c r="AM34" s="1118"/>
      <c r="AN34" s="1119"/>
      <c r="AO34" s="291" t="s">
        <v>487</v>
      </c>
      <c r="AP34" s="291" t="s">
        <v>487</v>
      </c>
      <c r="AQ34" s="292">
        <v>1</v>
      </c>
      <c r="AR34" s="293" t="s">
        <v>487</v>
      </c>
    </row>
    <row r="35" spans="1:46" ht="27" customHeight="1">
      <c r="A35" s="247"/>
      <c r="AK35" s="1117" t="s">
        <v>503</v>
      </c>
      <c r="AL35" s="1118"/>
      <c r="AM35" s="1118"/>
      <c r="AN35" s="1119"/>
      <c r="AO35" s="291">
        <v>844787</v>
      </c>
      <c r="AP35" s="291">
        <v>18343</v>
      </c>
      <c r="AQ35" s="292">
        <v>17691</v>
      </c>
      <c r="AR35" s="293">
        <v>3.7</v>
      </c>
    </row>
    <row r="36" spans="1:46" ht="27" customHeight="1">
      <c r="A36" s="247"/>
      <c r="AK36" s="1117" t="s">
        <v>504</v>
      </c>
      <c r="AL36" s="1118"/>
      <c r="AM36" s="1118"/>
      <c r="AN36" s="1119"/>
      <c r="AO36" s="291" t="s">
        <v>487</v>
      </c>
      <c r="AP36" s="291" t="s">
        <v>487</v>
      </c>
      <c r="AQ36" s="292">
        <v>2603</v>
      </c>
      <c r="AR36" s="293" t="s">
        <v>487</v>
      </c>
    </row>
    <row r="37" spans="1:46" ht="13.5" customHeight="1">
      <c r="A37" s="247"/>
      <c r="AK37" s="1117" t="s">
        <v>505</v>
      </c>
      <c r="AL37" s="1118"/>
      <c r="AM37" s="1118"/>
      <c r="AN37" s="1119"/>
      <c r="AO37" s="291">
        <v>62</v>
      </c>
      <c r="AP37" s="291">
        <v>1</v>
      </c>
      <c r="AQ37" s="292">
        <v>579</v>
      </c>
      <c r="AR37" s="293">
        <v>-99.8</v>
      </c>
    </row>
    <row r="38" spans="1:46" ht="27" customHeight="1">
      <c r="A38" s="247"/>
      <c r="AK38" s="1120" t="s">
        <v>506</v>
      </c>
      <c r="AL38" s="1121"/>
      <c r="AM38" s="1121"/>
      <c r="AN38" s="1122"/>
      <c r="AO38" s="294" t="s">
        <v>487</v>
      </c>
      <c r="AP38" s="294" t="s">
        <v>487</v>
      </c>
      <c r="AQ38" s="295">
        <v>4</v>
      </c>
      <c r="AR38" s="283" t="s">
        <v>487</v>
      </c>
      <c r="AS38" s="290"/>
    </row>
    <row r="39" spans="1:46">
      <c r="A39" s="247"/>
      <c r="AK39" s="1120" t="s">
        <v>507</v>
      </c>
      <c r="AL39" s="1121"/>
      <c r="AM39" s="1121"/>
      <c r="AN39" s="1122"/>
      <c r="AO39" s="291">
        <v>-182442</v>
      </c>
      <c r="AP39" s="291">
        <v>-3961</v>
      </c>
      <c r="AQ39" s="292">
        <v>-4663</v>
      </c>
      <c r="AR39" s="293">
        <v>-15.1</v>
      </c>
      <c r="AS39" s="290"/>
    </row>
    <row r="40" spans="1:46" ht="27" customHeight="1">
      <c r="A40" s="247"/>
      <c r="AK40" s="1117" t="s">
        <v>508</v>
      </c>
      <c r="AL40" s="1118"/>
      <c r="AM40" s="1118"/>
      <c r="AN40" s="1119"/>
      <c r="AO40" s="291">
        <v>-2901289</v>
      </c>
      <c r="AP40" s="291">
        <v>-62998</v>
      </c>
      <c r="AQ40" s="292">
        <v>-48945</v>
      </c>
      <c r="AR40" s="293">
        <v>28.7</v>
      </c>
      <c r="AS40" s="290"/>
    </row>
    <row r="41" spans="1:46">
      <c r="A41" s="247"/>
      <c r="AK41" s="1123" t="s">
        <v>287</v>
      </c>
      <c r="AL41" s="1124"/>
      <c r="AM41" s="1124"/>
      <c r="AN41" s="1125"/>
      <c r="AO41" s="291">
        <v>495944</v>
      </c>
      <c r="AP41" s="291">
        <v>10769</v>
      </c>
      <c r="AQ41" s="292">
        <v>23225</v>
      </c>
      <c r="AR41" s="293">
        <v>-53.6</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509</v>
      </c>
    </row>
    <row r="48" spans="1:46">
      <c r="A48" s="247"/>
      <c r="AK48" s="301" t="s">
        <v>510</v>
      </c>
      <c r="AL48" s="301"/>
      <c r="AM48" s="301"/>
      <c r="AN48" s="301"/>
      <c r="AO48" s="301"/>
      <c r="AP48" s="301"/>
      <c r="AQ48" s="302"/>
      <c r="AR48" s="301"/>
    </row>
    <row r="49" spans="1:44" ht="13.5" customHeight="1">
      <c r="A49" s="247"/>
      <c r="AK49" s="303"/>
      <c r="AL49" s="304"/>
      <c r="AM49" s="1112" t="s">
        <v>478</v>
      </c>
      <c r="AN49" s="1114" t="s">
        <v>511</v>
      </c>
      <c r="AO49" s="1115"/>
      <c r="AP49" s="1115"/>
      <c r="AQ49" s="1115"/>
      <c r="AR49" s="1116"/>
    </row>
    <row r="50" spans="1:44">
      <c r="A50" s="247"/>
      <c r="AK50" s="305"/>
      <c r="AL50" s="306"/>
      <c r="AM50" s="1113"/>
      <c r="AN50" s="307" t="s">
        <v>512</v>
      </c>
      <c r="AO50" s="308" t="s">
        <v>513</v>
      </c>
      <c r="AP50" s="309" t="s">
        <v>514</v>
      </c>
      <c r="AQ50" s="310" t="s">
        <v>515</v>
      </c>
      <c r="AR50" s="311" t="s">
        <v>516</v>
      </c>
    </row>
    <row r="51" spans="1:44">
      <c r="A51" s="247"/>
      <c r="AK51" s="303" t="s">
        <v>517</v>
      </c>
      <c r="AL51" s="304"/>
      <c r="AM51" s="312">
        <v>3134563</v>
      </c>
      <c r="AN51" s="313">
        <v>63846</v>
      </c>
      <c r="AO51" s="314">
        <v>-16.600000000000001</v>
      </c>
      <c r="AP51" s="315">
        <v>76347</v>
      </c>
      <c r="AQ51" s="316">
        <v>22.4</v>
      </c>
      <c r="AR51" s="317">
        <v>-39</v>
      </c>
    </row>
    <row r="52" spans="1:44">
      <c r="A52" s="247"/>
      <c r="AK52" s="318"/>
      <c r="AL52" s="319" t="s">
        <v>518</v>
      </c>
      <c r="AM52" s="320">
        <v>1591021</v>
      </c>
      <c r="AN52" s="321">
        <v>32406</v>
      </c>
      <c r="AO52" s="322">
        <v>-16.600000000000001</v>
      </c>
      <c r="AP52" s="323">
        <v>41762</v>
      </c>
      <c r="AQ52" s="324">
        <v>18.2</v>
      </c>
      <c r="AR52" s="325">
        <v>-34.799999999999997</v>
      </c>
    </row>
    <row r="53" spans="1:44">
      <c r="A53" s="247"/>
      <c r="AK53" s="303" t="s">
        <v>519</v>
      </c>
      <c r="AL53" s="304"/>
      <c r="AM53" s="312">
        <v>3180522</v>
      </c>
      <c r="AN53" s="313">
        <v>65753</v>
      </c>
      <c r="AO53" s="314">
        <v>3</v>
      </c>
      <c r="AP53" s="315">
        <v>69604</v>
      </c>
      <c r="AQ53" s="316">
        <v>-8.8000000000000007</v>
      </c>
      <c r="AR53" s="317">
        <v>11.8</v>
      </c>
    </row>
    <row r="54" spans="1:44">
      <c r="A54" s="247"/>
      <c r="AK54" s="318"/>
      <c r="AL54" s="319" t="s">
        <v>518</v>
      </c>
      <c r="AM54" s="320">
        <v>1791002</v>
      </c>
      <c r="AN54" s="321">
        <v>37026</v>
      </c>
      <c r="AO54" s="322">
        <v>14.3</v>
      </c>
      <c r="AP54" s="323">
        <v>36247</v>
      </c>
      <c r="AQ54" s="324">
        <v>-13.2</v>
      </c>
      <c r="AR54" s="325">
        <v>27.5</v>
      </c>
    </row>
    <row r="55" spans="1:44">
      <c r="A55" s="247"/>
      <c r="AK55" s="303" t="s">
        <v>520</v>
      </c>
      <c r="AL55" s="304"/>
      <c r="AM55" s="312">
        <v>3713314</v>
      </c>
      <c r="AN55" s="313">
        <v>78070</v>
      </c>
      <c r="AO55" s="314">
        <v>18.7</v>
      </c>
      <c r="AP55" s="315">
        <v>68410</v>
      </c>
      <c r="AQ55" s="316">
        <v>-1.7</v>
      </c>
      <c r="AR55" s="317">
        <v>20.399999999999999</v>
      </c>
    </row>
    <row r="56" spans="1:44">
      <c r="A56" s="247"/>
      <c r="AK56" s="318"/>
      <c r="AL56" s="319" t="s">
        <v>518</v>
      </c>
      <c r="AM56" s="320">
        <v>1961807</v>
      </c>
      <c r="AN56" s="321">
        <v>41246</v>
      </c>
      <c r="AO56" s="322">
        <v>11.4</v>
      </c>
      <c r="AP56" s="323">
        <v>35086</v>
      </c>
      <c r="AQ56" s="324">
        <v>-3.2</v>
      </c>
      <c r="AR56" s="325">
        <v>14.6</v>
      </c>
    </row>
    <row r="57" spans="1:44">
      <c r="A57" s="247"/>
      <c r="AK57" s="303" t="s">
        <v>521</v>
      </c>
      <c r="AL57" s="304"/>
      <c r="AM57" s="312">
        <v>3569039</v>
      </c>
      <c r="AN57" s="313">
        <v>76151</v>
      </c>
      <c r="AO57" s="314">
        <v>-2.5</v>
      </c>
      <c r="AP57" s="315">
        <v>73019</v>
      </c>
      <c r="AQ57" s="316">
        <v>6.7</v>
      </c>
      <c r="AR57" s="317">
        <v>-9.1999999999999993</v>
      </c>
    </row>
    <row r="58" spans="1:44">
      <c r="A58" s="247"/>
      <c r="AK58" s="318"/>
      <c r="AL58" s="319" t="s">
        <v>518</v>
      </c>
      <c r="AM58" s="320">
        <v>2070371</v>
      </c>
      <c r="AN58" s="321">
        <v>44175</v>
      </c>
      <c r="AO58" s="322">
        <v>7.1</v>
      </c>
      <c r="AP58" s="323">
        <v>39427</v>
      </c>
      <c r="AQ58" s="324">
        <v>12.4</v>
      </c>
      <c r="AR58" s="325">
        <v>-5.3</v>
      </c>
    </row>
    <row r="59" spans="1:44">
      <c r="A59" s="247"/>
      <c r="AK59" s="303" t="s">
        <v>522</v>
      </c>
      <c r="AL59" s="304"/>
      <c r="AM59" s="312">
        <v>5867215</v>
      </c>
      <c r="AN59" s="313">
        <v>127399</v>
      </c>
      <c r="AO59" s="314">
        <v>67.3</v>
      </c>
      <c r="AP59" s="315">
        <v>76590</v>
      </c>
      <c r="AQ59" s="316">
        <v>4.9000000000000004</v>
      </c>
      <c r="AR59" s="317">
        <v>62.4</v>
      </c>
    </row>
    <row r="60" spans="1:44">
      <c r="A60" s="247"/>
      <c r="AK60" s="318"/>
      <c r="AL60" s="319" t="s">
        <v>518</v>
      </c>
      <c r="AM60" s="320">
        <v>3083144</v>
      </c>
      <c r="AN60" s="321">
        <v>66946</v>
      </c>
      <c r="AO60" s="322">
        <v>51.5</v>
      </c>
      <c r="AP60" s="323">
        <v>42387</v>
      </c>
      <c r="AQ60" s="324">
        <v>7.5</v>
      </c>
      <c r="AR60" s="325">
        <v>44</v>
      </c>
    </row>
    <row r="61" spans="1:44">
      <c r="A61" s="247"/>
      <c r="AK61" s="303" t="s">
        <v>523</v>
      </c>
      <c r="AL61" s="326"/>
      <c r="AM61" s="312">
        <v>3892931</v>
      </c>
      <c r="AN61" s="313">
        <v>82244</v>
      </c>
      <c r="AO61" s="314">
        <v>14</v>
      </c>
      <c r="AP61" s="315">
        <v>72794</v>
      </c>
      <c r="AQ61" s="327">
        <v>4.7</v>
      </c>
      <c r="AR61" s="317">
        <v>9.3000000000000007</v>
      </c>
    </row>
    <row r="62" spans="1:44">
      <c r="A62" s="247"/>
      <c r="AK62" s="318"/>
      <c r="AL62" s="319" t="s">
        <v>518</v>
      </c>
      <c r="AM62" s="320">
        <v>2099469</v>
      </c>
      <c r="AN62" s="321">
        <v>44360</v>
      </c>
      <c r="AO62" s="322">
        <v>13.5</v>
      </c>
      <c r="AP62" s="323">
        <v>38982</v>
      </c>
      <c r="AQ62" s="324">
        <v>4.3</v>
      </c>
      <c r="AR62" s="325">
        <v>9.1999999999999993</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vBri5T+NmpX7cqoVxvygOWBg6Su0evSjFQ42d96N+/Ht7PPepn4N0yxpU1bjUF0Lg7j6O3av+LOM1Kd+MM6u8Q==" saltValue="CASLmhTFt4bBnxMg9u6w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7" zoomScale="85" zoomScaleNormal="85" zoomScaleSheetLayoutView="55" workbookViewId="0">
      <selection activeCell="CT20" sqref="CT20:DA21"/>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475</v>
      </c>
    </row>
    <row r="121" spans="125:125" ht="13.5" hidden="1" customHeight="1">
      <c r="DU121" s="241"/>
    </row>
  </sheetData>
  <sheetProtection algorithmName="SHA-512" hashValue="qgN5u5oDI64FNwI+nn5QYibWn+y94NNwP4p7DuaqoXap7KwR4pVc0EY5c+0+ggC/nHVUaJCo0Xp6FCfO3igtEQ==" saltValue="CwMxpMYon5wCoyaEXV/x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9" zoomScaleNormal="100" zoomScaleSheetLayoutView="55" workbookViewId="0">
      <selection activeCell="CT20" sqref="CT20:DA21"/>
    </sheetView>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475</v>
      </c>
    </row>
  </sheetData>
  <sheetProtection algorithmName="SHA-512" hashValue="moH9RMg+hY9eufL2ezAaAZRCXxJQ6N9extEqJOCNmEUxmLygKKXQUiaPiJs9+tWXcaPCBLgvRnAVKEjXD85dgg==" saltValue="fzgdsaVsadPJqAsTOizm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CT20" sqref="CT20:DA2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26" t="s">
        <v>3</v>
      </c>
      <c r="D47" s="1126"/>
      <c r="E47" s="1127"/>
      <c r="F47" s="11">
        <v>16.61</v>
      </c>
      <c r="G47" s="12">
        <v>16.18</v>
      </c>
      <c r="H47" s="12">
        <v>16.84</v>
      </c>
      <c r="I47" s="12">
        <v>16.41</v>
      </c>
      <c r="J47" s="13">
        <v>16.34</v>
      </c>
    </row>
    <row r="48" spans="2:10" ht="57.75" customHeight="1">
      <c r="B48" s="14"/>
      <c r="C48" s="1128" t="s">
        <v>4</v>
      </c>
      <c r="D48" s="1128"/>
      <c r="E48" s="1129"/>
      <c r="F48" s="15">
        <v>8.25</v>
      </c>
      <c r="G48" s="16">
        <v>13.5</v>
      </c>
      <c r="H48" s="16">
        <v>9.8000000000000007</v>
      </c>
      <c r="I48" s="16">
        <v>6.81</v>
      </c>
      <c r="J48" s="17">
        <v>10.93</v>
      </c>
    </row>
    <row r="49" spans="2:10" ht="57.75" customHeight="1" thickBot="1">
      <c r="B49" s="18"/>
      <c r="C49" s="1130" t="s">
        <v>5</v>
      </c>
      <c r="D49" s="1130"/>
      <c r="E49" s="1131"/>
      <c r="F49" s="19">
        <v>10.91</v>
      </c>
      <c r="G49" s="20">
        <v>7.82</v>
      </c>
      <c r="H49" s="20" t="s">
        <v>530</v>
      </c>
      <c r="I49" s="20" t="s">
        <v>531</v>
      </c>
      <c r="J49" s="21">
        <v>4.32</v>
      </c>
    </row>
    <row r="50" spans="2:10"/>
  </sheetData>
  <sheetProtection algorithmName="SHA-512" hashValue="O2yWiHYhja4dwvg9fxLOywCzfj2cbq7VQ8aRXLwP72S9yDKfwcuhfeYgfw0VnqeuSb/JXiv4sX8gFMZs3beJIQ==" saltValue="Dl8sBoBa8ofzUdQl0LS1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橋本 崇雅</cp:lastModifiedBy>
  <cp:lastPrinted>2026-03-09T06:33:56Z</cp:lastPrinted>
  <dcterms:created xsi:type="dcterms:W3CDTF">2026-02-23T06:49:35Z</dcterms:created>
  <dcterms:modified xsi:type="dcterms:W3CDTF">2026-03-24T06:58:44Z</dcterms:modified>
  <cp:category/>
</cp:coreProperties>
</file>